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F277186-5976-4BD4-AB6A-F81065967FBF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дод1" sheetId="1" r:id="rId1"/>
    <sheet name="дод2 " sheetId="2" r:id="rId2"/>
    <sheet name="дод3 " sheetId="3" r:id="rId3"/>
    <sheet name="дод4" sheetId="4" r:id="rId4"/>
    <sheet name="дод5 " sheetId="5" r:id="rId5"/>
  </sheets>
  <definedNames>
    <definedName name="Excel_BuiltIn__FilterDatabase" localSheetId="2">'дод3 '!$A$13:$HN$13</definedName>
    <definedName name="_xlnm.Print_Titles" localSheetId="2">'дод3 '!$9:$13</definedName>
    <definedName name="_xlnm.Print_Titles" localSheetId="4">'дод5 '!$11:$13</definedName>
    <definedName name="_xlnm.Print_Area" localSheetId="0">дод1!$A$1:$F$130</definedName>
    <definedName name="_xlnm.Print_Area" localSheetId="1">'дод2 '!$A$1:$F$44</definedName>
    <definedName name="_xlnm.Print_Area" localSheetId="2">'дод3 '!$A$1:$R$156</definedName>
    <definedName name="_xlnm.Print_Area" localSheetId="3">дод4!$A$1:$D$88</definedName>
    <definedName name="_xlnm.Print_Area" localSheetId="4">'дод5 '!$A$1:$J$116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07" i="5" l="1"/>
  <c r="G106" i="5"/>
  <c r="G105" i="5"/>
  <c r="G104" i="5" s="1"/>
  <c r="G103" i="5" s="1"/>
  <c r="J104" i="5"/>
  <c r="I104" i="5"/>
  <c r="H104" i="5"/>
  <c r="J103" i="5"/>
  <c r="I103" i="5"/>
  <c r="H103" i="5"/>
  <c r="L104" i="5" s="1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 s="1"/>
  <c r="J75" i="5"/>
  <c r="J74" i="5" s="1"/>
  <c r="I75" i="5"/>
  <c r="I74" i="5" s="1"/>
  <c r="H75" i="5"/>
  <c r="H74" i="5" s="1"/>
  <c r="G74" i="5" s="1"/>
  <c r="G73" i="5"/>
  <c r="G72" i="5"/>
  <c r="G71" i="5"/>
  <c r="G70" i="5"/>
  <c r="G69" i="5"/>
  <c r="G68" i="5"/>
  <c r="G67" i="5"/>
  <c r="G66" i="5"/>
  <c r="G65" i="5"/>
  <c r="G60" i="5" s="1"/>
  <c r="G64" i="5"/>
  <c r="G63" i="5"/>
  <c r="G62" i="5"/>
  <c r="G61" i="5"/>
  <c r="J60" i="5"/>
  <c r="I60" i="5"/>
  <c r="I59" i="5" s="1"/>
  <c r="H60" i="5"/>
  <c r="H59" i="5" s="1"/>
  <c r="G59" i="5" s="1"/>
  <c r="J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 s="1"/>
  <c r="G38" i="5" s="1"/>
  <c r="J39" i="5"/>
  <c r="J38" i="5" s="1"/>
  <c r="I39" i="5"/>
  <c r="H39" i="5"/>
  <c r="I38" i="5"/>
  <c r="H38" i="5"/>
  <c r="L39" i="5" s="1"/>
  <c r="G37" i="5"/>
  <c r="G36" i="5"/>
  <c r="G35" i="5"/>
  <c r="J34" i="5"/>
  <c r="I34" i="5"/>
  <c r="H34" i="5"/>
  <c r="H33" i="5" s="1"/>
  <c r="G34" i="5"/>
  <c r="G33" i="5" s="1"/>
  <c r="J33" i="5"/>
  <c r="I33" i="5"/>
  <c r="G32" i="5"/>
  <c r="G31" i="5"/>
  <c r="G30" i="5"/>
  <c r="G29" i="5"/>
  <c r="G28" i="5"/>
  <c r="G27" i="5"/>
  <c r="G26" i="5"/>
  <c r="G25" i="5"/>
  <c r="G24" i="5"/>
  <c r="G23" i="5"/>
  <c r="G22" i="5"/>
  <c r="G21" i="5"/>
  <c r="G15" i="5" s="1"/>
  <c r="G20" i="5"/>
  <c r="G19" i="5"/>
  <c r="G18" i="5"/>
  <c r="G17" i="5"/>
  <c r="G16" i="5"/>
  <c r="J15" i="5"/>
  <c r="J108" i="5" s="1"/>
  <c r="I15" i="5"/>
  <c r="I108" i="5" s="1"/>
  <c r="H15" i="5"/>
  <c r="H108" i="5" s="1"/>
  <c r="D79" i="4"/>
  <c r="D78" i="4"/>
  <c r="D77" i="4"/>
  <c r="D73" i="4"/>
  <c r="D72" i="4" s="1"/>
  <c r="D61" i="4"/>
  <c r="D60" i="4"/>
  <c r="D50" i="4"/>
  <c r="D48" i="4"/>
  <c r="D39" i="4"/>
  <c r="D38" i="4"/>
  <c r="D37" i="4"/>
  <c r="D36" i="4"/>
  <c r="D33" i="4"/>
  <c r="D31" i="4"/>
  <c r="D28" i="4"/>
  <c r="D25" i="4"/>
  <c r="D23" i="4"/>
  <c r="D19" i="4"/>
  <c r="V167" i="3"/>
  <c r="U167" i="3"/>
  <c r="T167" i="3"/>
  <c r="R152" i="3"/>
  <c r="O152" i="3"/>
  <c r="N152" i="3"/>
  <c r="L152" i="3"/>
  <c r="J152" i="3"/>
  <c r="I152" i="3"/>
  <c r="F152" i="3"/>
  <c r="E145" i="3"/>
  <c r="E144" i="3"/>
  <c r="R143" i="3"/>
  <c r="Q143" i="3"/>
  <c r="Q152" i="3" s="1"/>
  <c r="P143" i="3"/>
  <c r="P152" i="3" s="1"/>
  <c r="O143" i="3"/>
  <c r="N143" i="3"/>
  <c r="M143" i="3"/>
  <c r="M152" i="3" s="1"/>
  <c r="L143" i="3"/>
  <c r="K143" i="3"/>
  <c r="J143" i="3"/>
  <c r="I143" i="3"/>
  <c r="H143" i="3"/>
  <c r="H152" i="3" s="1"/>
  <c r="G143" i="3"/>
  <c r="G152" i="3" s="1"/>
  <c r="F143" i="3"/>
  <c r="E143" i="3"/>
  <c r="P136" i="3"/>
  <c r="H136" i="3"/>
  <c r="J135" i="3"/>
  <c r="E135" i="3"/>
  <c r="R135" i="3" s="1"/>
  <c r="J134" i="3"/>
  <c r="R134" i="3" s="1"/>
  <c r="J133" i="3"/>
  <c r="R133" i="3" s="1"/>
  <c r="R132" i="3"/>
  <c r="J132" i="3"/>
  <c r="J131" i="3"/>
  <c r="R131" i="3" s="1"/>
  <c r="R130" i="3" s="1"/>
  <c r="R129" i="3" s="1"/>
  <c r="Q130" i="3"/>
  <c r="P130" i="3"/>
  <c r="O130" i="3"/>
  <c r="O129" i="3" s="1"/>
  <c r="N130" i="3"/>
  <c r="N129" i="3" s="1"/>
  <c r="M130" i="3"/>
  <c r="L130" i="3"/>
  <c r="L129" i="3" s="1"/>
  <c r="K130" i="3"/>
  <c r="K129" i="3" s="1"/>
  <c r="J130" i="3"/>
  <c r="J129" i="3" s="1"/>
  <c r="I130" i="3"/>
  <c r="H130" i="3"/>
  <c r="G130" i="3"/>
  <c r="G129" i="3" s="1"/>
  <c r="F130" i="3"/>
  <c r="F129" i="3" s="1"/>
  <c r="Q129" i="3"/>
  <c r="P129" i="3"/>
  <c r="M129" i="3"/>
  <c r="I129" i="3"/>
  <c r="H129" i="3"/>
  <c r="J128" i="3"/>
  <c r="J127" i="3" s="1"/>
  <c r="E128" i="3"/>
  <c r="T128" i="3" s="1"/>
  <c r="Q127" i="3"/>
  <c r="P127" i="3"/>
  <c r="P126" i="3" s="1"/>
  <c r="O127" i="3"/>
  <c r="N127" i="3"/>
  <c r="N126" i="3" s="1"/>
  <c r="M127" i="3"/>
  <c r="M126" i="3" s="1"/>
  <c r="L127" i="3"/>
  <c r="L126" i="3" s="1"/>
  <c r="K127" i="3"/>
  <c r="K126" i="3" s="1"/>
  <c r="I127" i="3"/>
  <c r="H127" i="3"/>
  <c r="H126" i="3" s="1"/>
  <c r="G127" i="3"/>
  <c r="F127" i="3"/>
  <c r="F126" i="3" s="1"/>
  <c r="Q126" i="3"/>
  <c r="O126" i="3"/>
  <c r="I126" i="3"/>
  <c r="G126" i="3"/>
  <c r="J125" i="3"/>
  <c r="R125" i="3" s="1"/>
  <c r="E125" i="3"/>
  <c r="R124" i="3"/>
  <c r="J124" i="3"/>
  <c r="E124" i="3"/>
  <c r="T124" i="3" s="1"/>
  <c r="J123" i="3"/>
  <c r="J122" i="3" s="1"/>
  <c r="Q122" i="3"/>
  <c r="P122" i="3"/>
  <c r="P121" i="3" s="1"/>
  <c r="O122" i="3"/>
  <c r="O121" i="3" s="1"/>
  <c r="N122" i="3"/>
  <c r="M122" i="3"/>
  <c r="M121" i="3" s="1"/>
  <c r="L122" i="3"/>
  <c r="L121" i="3" s="1"/>
  <c r="K122" i="3"/>
  <c r="K121" i="3" s="1"/>
  <c r="I122" i="3"/>
  <c r="H122" i="3"/>
  <c r="H121" i="3" s="1"/>
  <c r="G122" i="3"/>
  <c r="G121" i="3" s="1"/>
  <c r="F122" i="3"/>
  <c r="E122" i="3"/>
  <c r="E121" i="3" s="1"/>
  <c r="Q121" i="3"/>
  <c r="N121" i="3"/>
  <c r="I121" i="3"/>
  <c r="F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98" i="3" s="1"/>
  <c r="R100" i="3"/>
  <c r="R99" i="3"/>
  <c r="V98" i="3"/>
  <c r="U98" i="3"/>
  <c r="S98" i="3"/>
  <c r="Q98" i="3"/>
  <c r="Q97" i="3" s="1"/>
  <c r="P98" i="3"/>
  <c r="O98" i="3"/>
  <c r="N98" i="3"/>
  <c r="N97" i="3" s="1"/>
  <c r="M98" i="3"/>
  <c r="M97" i="3" s="1"/>
  <c r="L98" i="3"/>
  <c r="K98" i="3"/>
  <c r="K97" i="3" s="1"/>
  <c r="J98" i="3"/>
  <c r="J97" i="3" s="1"/>
  <c r="R97" i="3" s="1"/>
  <c r="I98" i="3"/>
  <c r="I136" i="3" s="1"/>
  <c r="H98" i="3"/>
  <c r="G98" i="3"/>
  <c r="F98" i="3"/>
  <c r="F97" i="3" s="1"/>
  <c r="E98" i="3"/>
  <c r="E97" i="3" s="1"/>
  <c r="P97" i="3"/>
  <c r="O97" i="3"/>
  <c r="L97" i="3"/>
  <c r="H97" i="3"/>
  <c r="G97" i="3"/>
  <c r="R96" i="3"/>
  <c r="E96" i="3"/>
  <c r="J95" i="3"/>
  <c r="R95" i="3" s="1"/>
  <c r="E95" i="3"/>
  <c r="E82" i="3" s="1"/>
  <c r="R94" i="3"/>
  <c r="R93" i="3"/>
  <c r="R92" i="3"/>
  <c r="R91" i="3"/>
  <c r="R90" i="3"/>
  <c r="R89" i="3"/>
  <c r="R88" i="3"/>
  <c r="R87" i="3"/>
  <c r="R86" i="3"/>
  <c r="R85" i="3"/>
  <c r="R84" i="3"/>
  <c r="R83" i="3"/>
  <c r="Q82" i="3"/>
  <c r="Q81" i="3" s="1"/>
  <c r="P82" i="3"/>
  <c r="P81" i="3" s="1"/>
  <c r="O82" i="3"/>
  <c r="O81" i="3" s="1"/>
  <c r="N82" i="3"/>
  <c r="M82" i="3"/>
  <c r="L82" i="3"/>
  <c r="L81" i="3" s="1"/>
  <c r="K82" i="3"/>
  <c r="K81" i="3" s="1"/>
  <c r="I82" i="3"/>
  <c r="I81" i="3" s="1"/>
  <c r="H82" i="3"/>
  <c r="H81" i="3" s="1"/>
  <c r="G82" i="3"/>
  <c r="G81" i="3" s="1"/>
  <c r="F82" i="3"/>
  <c r="N81" i="3"/>
  <c r="M81" i="3"/>
  <c r="F81" i="3"/>
  <c r="E80" i="3"/>
  <c r="R80" i="3" s="1"/>
  <c r="R79" i="3"/>
  <c r="J79" i="3"/>
  <c r="E79" i="3"/>
  <c r="J78" i="3"/>
  <c r="E78" i="3"/>
  <c r="E56" i="3" s="1"/>
  <c r="R77" i="3"/>
  <c r="R76" i="3"/>
  <c r="R75" i="3"/>
  <c r="R74" i="3"/>
  <c r="R73" i="3"/>
  <c r="R72" i="3"/>
  <c r="R71" i="3"/>
  <c r="Q71" i="3"/>
  <c r="Q56" i="3" s="1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P56" i="3"/>
  <c r="O56" i="3"/>
  <c r="O55" i="3" s="1"/>
  <c r="N56" i="3"/>
  <c r="M56" i="3"/>
  <c r="L56" i="3"/>
  <c r="L55" i="3" s="1"/>
  <c r="K56" i="3"/>
  <c r="K136" i="3" s="1"/>
  <c r="W162" i="3" s="1"/>
  <c r="X167" i="3" s="1"/>
  <c r="J56" i="3"/>
  <c r="J55" i="3" s="1"/>
  <c r="I56" i="3"/>
  <c r="H56" i="3"/>
  <c r="G56" i="3"/>
  <c r="G55" i="3" s="1"/>
  <c r="F56" i="3"/>
  <c r="P55" i="3"/>
  <c r="N55" i="3"/>
  <c r="M55" i="3"/>
  <c r="I55" i="3"/>
  <c r="H55" i="3"/>
  <c r="F55" i="3"/>
  <c r="J54" i="3"/>
  <c r="R54" i="3" s="1"/>
  <c r="J53" i="3"/>
  <c r="J35" i="3" s="1"/>
  <c r="E53" i="3"/>
  <c r="R53" i="3" s="1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Q35" i="3"/>
  <c r="P35" i="3"/>
  <c r="O35" i="3"/>
  <c r="O34" i="3" s="1"/>
  <c r="N35" i="3"/>
  <c r="N34" i="3" s="1"/>
  <c r="M35" i="3"/>
  <c r="M34" i="3" s="1"/>
  <c r="L35" i="3"/>
  <c r="K35" i="3"/>
  <c r="I35" i="3"/>
  <c r="I34" i="3" s="1"/>
  <c r="H35" i="3"/>
  <c r="G35" i="3"/>
  <c r="G34" i="3" s="1"/>
  <c r="F35" i="3"/>
  <c r="F34" i="3" s="1"/>
  <c r="E35" i="3"/>
  <c r="Q34" i="3"/>
  <c r="P34" i="3"/>
  <c r="L34" i="3"/>
  <c r="K34" i="3"/>
  <c r="H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 s="1"/>
  <c r="Q15" i="3"/>
  <c r="Q14" i="3" s="1"/>
  <c r="P15" i="3"/>
  <c r="O15" i="3"/>
  <c r="O136" i="3" s="1"/>
  <c r="N15" i="3"/>
  <c r="N136" i="3" s="1"/>
  <c r="M15" i="3"/>
  <c r="M136" i="3" s="1"/>
  <c r="L15" i="3"/>
  <c r="L136" i="3" s="1"/>
  <c r="K15" i="3"/>
  <c r="J15" i="3"/>
  <c r="I15" i="3"/>
  <c r="I14" i="3" s="1"/>
  <c r="H15" i="3"/>
  <c r="G15" i="3"/>
  <c r="G136" i="3" s="1"/>
  <c r="F15" i="3"/>
  <c r="F136" i="3" s="1"/>
  <c r="E15" i="3"/>
  <c r="T15" i="3" s="1"/>
  <c r="P14" i="3"/>
  <c r="O14" i="3"/>
  <c r="K14" i="3"/>
  <c r="J14" i="3"/>
  <c r="H14" i="3"/>
  <c r="G14" i="3"/>
  <c r="F35" i="2"/>
  <c r="E35" i="2"/>
  <c r="D35" i="2"/>
  <c r="C35" i="2"/>
  <c r="F34" i="2"/>
  <c r="F33" i="2" s="1"/>
  <c r="F32" i="2" s="1"/>
  <c r="E34" i="2"/>
  <c r="C34" i="2" s="1"/>
  <c r="D34" i="2"/>
  <c r="D33" i="2"/>
  <c r="D32" i="2"/>
  <c r="C31" i="2"/>
  <c r="D30" i="2"/>
  <c r="C30" i="2" s="1"/>
  <c r="F29" i="2"/>
  <c r="F25" i="2" s="1"/>
  <c r="E29" i="2"/>
  <c r="D29" i="2"/>
  <c r="C29" i="2" s="1"/>
  <c r="C28" i="2"/>
  <c r="D27" i="2"/>
  <c r="C27" i="2" s="1"/>
  <c r="F26" i="2"/>
  <c r="E26" i="2"/>
  <c r="E25" i="2" s="1"/>
  <c r="D26" i="2"/>
  <c r="D25" i="2" s="1"/>
  <c r="C26" i="2"/>
  <c r="C22" i="2"/>
  <c r="C21" i="2"/>
  <c r="F20" i="2"/>
  <c r="E20" i="2"/>
  <c r="D20" i="2"/>
  <c r="C20" i="2"/>
  <c r="F19" i="2"/>
  <c r="E19" i="2"/>
  <c r="D19" i="2"/>
  <c r="C19" i="2" s="1"/>
  <c r="C18" i="2"/>
  <c r="C17" i="2"/>
  <c r="F16" i="2"/>
  <c r="E16" i="2"/>
  <c r="E15" i="2" s="1"/>
  <c r="E23" i="2" s="1"/>
  <c r="D16" i="2"/>
  <c r="D15" i="2" s="1"/>
  <c r="C16" i="2"/>
  <c r="F15" i="2"/>
  <c r="F23" i="2" s="1"/>
  <c r="E123" i="1"/>
  <c r="D123" i="1"/>
  <c r="C122" i="1"/>
  <c r="C121" i="1"/>
  <c r="C120" i="1"/>
  <c r="C118" i="1"/>
  <c r="C116" i="1"/>
  <c r="C115" i="1"/>
  <c r="C114" i="1"/>
  <c r="C113" i="1"/>
  <c r="C112" i="1"/>
  <c r="G123" i="1" s="1"/>
  <c r="C111" i="1"/>
  <c r="C106" i="1" s="1"/>
  <c r="C123" i="1" s="1"/>
  <c r="C110" i="1"/>
  <c r="C109" i="1"/>
  <c r="C108" i="1"/>
  <c r="C107" i="1"/>
  <c r="F106" i="1"/>
  <c r="F123" i="1" s="1"/>
  <c r="E106" i="1"/>
  <c r="D106" i="1"/>
  <c r="C105" i="1"/>
  <c r="D104" i="1"/>
  <c r="C104" i="1"/>
  <c r="C103" i="1"/>
  <c r="C102" i="1"/>
  <c r="C101" i="1"/>
  <c r="C100" i="1"/>
  <c r="C99" i="1"/>
  <c r="D97" i="1"/>
  <c r="C97" i="1" s="1"/>
  <c r="D96" i="1"/>
  <c r="C96" i="1"/>
  <c r="D95" i="1"/>
  <c r="C95" i="1" s="1"/>
  <c r="E93" i="1"/>
  <c r="C93" i="1"/>
  <c r="E92" i="1"/>
  <c r="C92" i="1" s="1"/>
  <c r="F91" i="1"/>
  <c r="F90" i="1" s="1"/>
  <c r="E91" i="1"/>
  <c r="C91" i="1" s="1"/>
  <c r="E85" i="1"/>
  <c r="C85" i="1" s="1"/>
  <c r="E83" i="1"/>
  <c r="C83" i="1" s="1"/>
  <c r="C82" i="1"/>
  <c r="D80" i="1"/>
  <c r="D79" i="1" s="1"/>
  <c r="C80" i="1"/>
  <c r="D76" i="1"/>
  <c r="D69" i="1" s="1"/>
  <c r="C69" i="1" s="1"/>
  <c r="D74" i="1"/>
  <c r="C74" i="1"/>
  <c r="D70" i="1"/>
  <c r="C70" i="1"/>
  <c r="D65" i="1"/>
  <c r="C65" i="1" s="1"/>
  <c r="C64" i="1"/>
  <c r="D62" i="1"/>
  <c r="C62" i="1"/>
  <c r="D61" i="1"/>
  <c r="C61" i="1" s="1"/>
  <c r="E56" i="1"/>
  <c r="C56" i="1"/>
  <c r="E55" i="1"/>
  <c r="C55" i="1"/>
  <c r="D51" i="1"/>
  <c r="C51" i="1" s="1"/>
  <c r="C50" i="1"/>
  <c r="D48" i="1"/>
  <c r="C48" i="1" s="1"/>
  <c r="D38" i="1"/>
  <c r="C38" i="1"/>
  <c r="D37" i="1"/>
  <c r="C37" i="1" s="1"/>
  <c r="D29" i="1"/>
  <c r="C29" i="1"/>
  <c r="D27" i="1"/>
  <c r="C27" i="1" s="1"/>
  <c r="D24" i="1"/>
  <c r="C24" i="1"/>
  <c r="D23" i="1"/>
  <c r="C23" i="1" s="1"/>
  <c r="D21" i="1"/>
  <c r="C21" i="1"/>
  <c r="D15" i="1"/>
  <c r="C15" i="1" s="1"/>
  <c r="D14" i="1"/>
  <c r="C14" i="1"/>
  <c r="E13" i="1"/>
  <c r="J126" i="3" l="1"/>
  <c r="T122" i="3"/>
  <c r="J121" i="3"/>
  <c r="R121" i="3" s="1"/>
  <c r="E81" i="3"/>
  <c r="R14" i="3"/>
  <c r="C79" i="1"/>
  <c r="D60" i="1"/>
  <c r="F36" i="2"/>
  <c r="C15" i="2"/>
  <c r="C23" i="2" s="1"/>
  <c r="D23" i="2"/>
  <c r="W161" i="3"/>
  <c r="W167" i="3" s="1"/>
  <c r="J34" i="3"/>
  <c r="R35" i="3"/>
  <c r="R34" i="3" s="1"/>
  <c r="F94" i="1"/>
  <c r="E90" i="1"/>
  <c r="C90" i="1" s="1"/>
  <c r="E55" i="3"/>
  <c r="T56" i="3"/>
  <c r="T35" i="3"/>
  <c r="T98" i="3"/>
  <c r="D36" i="2"/>
  <c r="C25" i="2"/>
  <c r="R82" i="3"/>
  <c r="R81" i="3" s="1"/>
  <c r="L109" i="5"/>
  <c r="G108" i="5"/>
  <c r="G14" i="5"/>
  <c r="Q136" i="3"/>
  <c r="Q55" i="3"/>
  <c r="I97" i="3"/>
  <c r="T125" i="3"/>
  <c r="E34" i="3"/>
  <c r="R78" i="3"/>
  <c r="R56" i="3" s="1"/>
  <c r="R55" i="3" s="1"/>
  <c r="R123" i="3"/>
  <c r="R122" i="3" s="1"/>
  <c r="E127" i="3"/>
  <c r="E14" i="3"/>
  <c r="M14" i="3"/>
  <c r="K55" i="3"/>
  <c r="J82" i="3"/>
  <c r="J81" i="3" s="1"/>
  <c r="R128" i="3"/>
  <c r="E130" i="3"/>
  <c r="L14" i="3"/>
  <c r="C76" i="1"/>
  <c r="E33" i="2"/>
  <c r="F14" i="3"/>
  <c r="N14" i="3"/>
  <c r="L75" i="5"/>
  <c r="H14" i="5"/>
  <c r="L15" i="5" s="1"/>
  <c r="E84" i="1"/>
  <c r="I14" i="5"/>
  <c r="L34" i="5"/>
  <c r="L60" i="5"/>
  <c r="D13" i="1"/>
  <c r="J14" i="5"/>
  <c r="T136" i="3" l="1"/>
  <c r="E129" i="3"/>
  <c r="T130" i="3"/>
  <c r="L108" i="5"/>
  <c r="E136" i="3"/>
  <c r="C13" i="1"/>
  <c r="D94" i="1"/>
  <c r="J136" i="3"/>
  <c r="T157" i="3" s="1"/>
  <c r="E32" i="2"/>
  <c r="C33" i="2"/>
  <c r="T127" i="3"/>
  <c r="E126" i="3"/>
  <c r="T126" i="3" s="1"/>
  <c r="R127" i="3"/>
  <c r="R136" i="3" s="1"/>
  <c r="R126" i="3"/>
  <c r="C84" i="1"/>
  <c r="E60" i="1"/>
  <c r="E94" i="1" s="1"/>
  <c r="T82" i="3"/>
  <c r="U136" i="3" l="1"/>
  <c r="E36" i="2"/>
  <c r="I36" i="2" s="1"/>
  <c r="C32" i="2"/>
  <c r="C36" i="2" s="1"/>
  <c r="C60" i="1"/>
  <c r="C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A16" authorId="0" shapeId="0" xr:uid="{00000000-0006-0000-0200-000001000000}">
      <text>
        <r>
          <rPr>
            <b/>
            <sz val="9"/>
            <color rgb="FF000000"/>
            <rFont val="Tahoma"/>
            <charset val="1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<sst xmlns="http://schemas.openxmlformats.org/spreadsheetml/2006/main" count="1267" uniqueCount="657">
  <si>
    <t xml:space="preserve"> Доходи бюджету Вараської міської територіальної громади на 2024 рік</t>
  </si>
  <si>
    <t>1753200000</t>
  </si>
  <si>
    <t>(код бюджету)</t>
  </si>
  <si>
    <t>/гривень/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</si>
  <si>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</si>
  <si>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</si>
  <si>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</si>
  <si>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</si>
  <si>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</si>
  <si>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</si>
  <si>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</si>
  <si>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</si>
  <si>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</si>
  <si>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</si>
  <si>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</si>
  <si>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</si>
  <si>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</si>
  <si>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</si>
  <si>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 у вигляді мінімального податкового зобов'язання, що підлягає сплаті фізичними особами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</si>
  <si>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</si>
  <si>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</si>
  <si>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</si>
  <si>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</si>
  <si>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</si>
  <si>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</si>
  <si>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</si>
  <si>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</si>
  <si>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</si>
  <si>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</si>
  <si>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</si>
  <si>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</si>
  <si>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</si>
  <si>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</si>
  <si>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</si>
  <si>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збори, що сплачуються (перераховуються) згідно з Податковим кодексом України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</si>
  <si>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</si>
  <si>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</si>
  <si>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</si>
  <si>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</si>
  <si>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</si>
  <si>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</si>
  <si>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</si>
  <si>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</si>
  <si>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</si>
  <si>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</si>
  <si>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r>
      <rPr>
        <b/>
        <sz val="20"/>
        <rFont val="Times New Roman"/>
        <family val="1"/>
        <charset val="204"/>
      </rPr>
      <t>Туристичний збір</t>
    </r>
    <r>
      <rPr>
        <sz val="20"/>
        <rFont val="Times New Roman"/>
        <family val="1"/>
        <charset val="204"/>
      </rPr>
      <t> </t>
    </r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</si>
  <si>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</si>
  <si>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</si>
  <si>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</si>
  <si>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</si>
  <si>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</si>
  <si>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</si>
  <si>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</si>
  <si>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</si>
  <si>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</si>
  <si>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</si>
  <si>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</si>
  <si>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</si>
  <si>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</si>
  <si>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</si>
  <si>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</si>
  <si>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</si>
  <si>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Плата за розміщення тимчасово вільних коштів місцевих бюджетів</t>
  </si>
  <si>
    <t>Інші надходження</t>
  </si>
  <si>
    <t>Адміністративні штрафи  та інші санкції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</si>
  <si>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</si>
  <si>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</si>
  <si>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</si>
  <si>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</si>
  <si>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</si>
  <si>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</si>
  <si>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</si>
  <si>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</si>
  <si>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</si>
  <si>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</si>
  <si>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</si>
  <si>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</si>
  <si>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</si>
  <si>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</si>
  <si>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</si>
  <si>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</si>
  <si>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</si>
  <si>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</si>
  <si>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</si>
  <si>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</si>
  <si>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</si>
  <si>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</si>
  <si>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</si>
  <si>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</si>
  <si>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</si>
  <si>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</si>
  <si>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</si>
  <si>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</si>
  <si>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</si>
  <si>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</si>
  <si>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</si>
  <si>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</si>
  <si>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</si>
  <si>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</si>
  <si>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</si>
  <si>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</si>
  <si>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</si>
  <si>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</si>
  <si>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</si>
  <si>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</si>
  <si>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</si>
  <si>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</si>
  <si>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</si>
  <si>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</si>
  <si>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 (закупівля мультимедійного обладнання)</t>
  </si>
  <si>
    <t>41053900</t>
  </si>
  <si>
    <t>Інші субвенції з місцевого бюджету на ("Забезпечення діяльності інклюзивно-ресурсних центрів за рахунок коштів місцевого бюджету" з Полицької с\р -30000 грн., Рафалівської с\р. - 35364 грн.</t>
  </si>
  <si>
    <t>Інші субвенції з місцевого бюджету на ("Забезпечення діяльності центрів професійного розвитку педагогічних працівників" з Антонівської с\р -20070,96 грн., Рафалівської с\р. - 35364 грн. Каноницької с\р. -35363,12 грн., Полицької с\р. -35000 грн.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</si>
  <si>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</si>
  <si>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</si>
  <si>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</si>
  <si>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</si>
  <si>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</si>
  <si>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</si>
  <si>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</si>
  <si>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Разом доходів</t>
  </si>
  <si>
    <t>Начальник міської військової адміністрації</t>
  </si>
  <si>
    <t xml:space="preserve">Людмила </t>
  </si>
  <si>
    <t>МАРИНІНА</t>
  </si>
  <si>
    <t>Погоджено                                                                                  Начальник  фінансового управління виконавчого комітету  Вараської міської ради</t>
  </si>
  <si>
    <t xml:space="preserve">Валентина </t>
  </si>
  <si>
    <t>ТАЦЮК</t>
  </si>
  <si>
    <t>Фінансування бюджету Вараської міської територіальної громади на 2024 рік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</si>
  <si>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</si>
  <si>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</si>
  <si>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</si>
  <si>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</si>
  <si>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</si>
  <si>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</si>
  <si>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</si>
  <si>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</si>
  <si>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</si>
  <si>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</si>
  <si>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</si>
  <si>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</si>
  <si>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</si>
  <si>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</si>
  <si>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</si>
  <si>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</si>
  <si>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</si>
  <si>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</si>
  <si>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</si>
  <si>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Х</t>
  </si>
  <si>
    <t>Загальне фінансування</t>
  </si>
  <si>
    <t>Фінансування  за типом боргового зобов'язання</t>
  </si>
  <si>
    <r>
      <rPr>
        <b/>
        <sz val="12"/>
        <color rgb="FF000000"/>
        <rFont val="Times New Roman"/>
        <family val="1"/>
        <charset val="204"/>
      </rPr>
      <t>400000</t>
    </r>
    <r>
      <rPr>
        <sz val="12"/>
        <rFont val="Times New Roman"/>
        <family val="1"/>
        <charset val="204"/>
      </rPr>
      <t> </t>
    </r>
  </si>
  <si>
    <r>
      <rPr>
        <b/>
        <sz val="12"/>
        <color rgb="FF000000"/>
        <rFont val="Times New Roman"/>
        <family val="1"/>
        <charset val="204"/>
      </rP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</si>
  <si>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rPr>
        <b/>
        <sz val="12"/>
        <color rgb="FF000000"/>
        <rFont val="Times New Roman"/>
        <family val="1"/>
        <charset val="204"/>
      </rPr>
      <t>401000</t>
    </r>
    <r>
      <rPr>
        <sz val="12"/>
        <rFont val="Times New Roman"/>
        <family val="1"/>
        <charset val="204"/>
      </rPr>
      <t> </t>
    </r>
  </si>
  <si>
    <r>
      <rPr>
        <b/>
        <sz val="12"/>
        <color rgb="FF000000"/>
        <rFont val="Times New Roman"/>
        <family val="1"/>
        <charset val="204"/>
      </rPr>
      <t>Запозичення</t>
    </r>
    <r>
      <rPr>
        <sz val="12"/>
        <rFont val="Times New Roman"/>
        <family val="1"/>
        <charset val="204"/>
      </rPr>
      <t> </t>
    </r>
  </si>
  <si>
    <r>
      <rPr>
        <sz val="12"/>
        <color rgb="FF000000"/>
        <rFont val="Times New Roman"/>
        <family val="1"/>
        <charset val="204"/>
      </rPr>
      <t>401200</t>
    </r>
    <r>
      <rPr>
        <sz val="12"/>
        <rFont val="Times New Roman"/>
        <family val="1"/>
        <charset val="204"/>
      </rPr>
      <t> </t>
    </r>
  </si>
  <si>
    <r>
      <rPr>
        <sz val="12"/>
        <color rgb="FF000000"/>
        <rFont val="Times New Roman"/>
        <family val="1"/>
        <charset val="204"/>
      </rP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</si>
  <si>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</si>
  <si>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</si>
  <si>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</si>
  <si>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</si>
  <si>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</si>
  <si>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</si>
  <si>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</si>
  <si>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</si>
  <si>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</si>
  <si>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rPr>
        <b/>
        <sz val="12"/>
        <color rgb="FF000000"/>
        <rFont val="Times New Roman"/>
        <family val="1"/>
        <charset val="204"/>
      </rPr>
      <t>602000</t>
    </r>
    <r>
      <rPr>
        <sz val="12"/>
        <color rgb="FF000000"/>
        <rFont val="Times New Roman"/>
        <family val="1"/>
        <charset val="204"/>
      </rPr>
      <t> </t>
    </r>
  </si>
  <si>
    <r>
      <rPr>
        <b/>
        <sz val="12"/>
        <color rgb="FF000000"/>
        <rFont val="Times New Roman"/>
        <family val="1"/>
        <charset val="204"/>
      </rPr>
      <t>Зміни обсягів бюджетних коштів</t>
    </r>
    <r>
      <rPr>
        <sz val="12"/>
        <color rgb="FF000000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</si>
  <si>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</si>
  <si>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</si>
  <si>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</si>
  <si>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</si>
  <si>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</si>
  <si>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</si>
  <si>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</si>
  <si>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</si>
  <si>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</si>
  <si>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</si>
  <si>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</si>
  <si>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</si>
  <si>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</si>
  <si>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</si>
  <si>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</si>
  <si>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</si>
  <si>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</si>
  <si>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</si>
  <si>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</si>
  <si>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</si>
  <si>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</si>
  <si>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</si>
  <si>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</si>
  <si>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</si>
  <si>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</si>
  <si>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</si>
  <si>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</si>
  <si>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</si>
  <si>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</si>
  <si>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</si>
  <si>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</si>
  <si>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</si>
  <si>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</si>
  <si>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</si>
  <si>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</si>
  <si>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</si>
  <si>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</si>
  <si>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</si>
  <si>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</si>
  <si>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</si>
  <si>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</si>
  <si>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</si>
  <si>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</si>
  <si>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</si>
  <si>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</si>
  <si>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</si>
  <si>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</si>
  <si>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</si>
  <si>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</si>
  <si>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</si>
  <si>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</si>
  <si>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</si>
  <si>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</si>
  <si>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</si>
  <si>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</si>
  <si>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</si>
  <si>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</si>
  <si>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</si>
  <si>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</si>
  <si>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</si>
  <si>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</si>
  <si>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</si>
  <si>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</si>
  <si>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</si>
  <si>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</si>
  <si>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</si>
  <si>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</si>
  <si>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</si>
  <si>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</si>
  <si>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</si>
  <si>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</si>
  <si>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</si>
  <si>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0218240</t>
  </si>
  <si>
    <t>8240</t>
  </si>
  <si>
    <t>Заходи та роботи з територіальної оборони</t>
  </si>
  <si>
    <t>0218861</t>
  </si>
  <si>
    <t>8861</t>
  </si>
  <si>
    <t>Надання бюджетних позичок суб'єктам господарювання</t>
  </si>
  <si>
    <t>0218862</t>
  </si>
  <si>
    <t>8862</t>
  </si>
  <si>
    <t xml:space="preserve"> 
Повернення бюджетних позичок, наданих суб'єктам господарювання</t>
  </si>
  <si>
    <t>0219770</t>
  </si>
  <si>
    <t>9770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</si>
  <si>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</si>
  <si>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</si>
  <si>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</si>
  <si>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</si>
  <si>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</si>
  <si>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</si>
  <si>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</si>
  <si>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</si>
  <si>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</si>
  <si>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</si>
  <si>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</si>
  <si>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</si>
  <si>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</si>
  <si>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</si>
  <si>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</si>
  <si>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</si>
  <si>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</si>
  <si>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</si>
  <si>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</si>
  <si>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</si>
  <si>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</si>
  <si>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</si>
  <si>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</si>
  <si>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</si>
  <si>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</si>
  <si>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</si>
  <si>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</si>
  <si>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</si>
  <si>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</si>
  <si>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</si>
  <si>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</si>
  <si>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</si>
  <si>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</si>
  <si>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</si>
  <si>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</si>
  <si>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</si>
  <si>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</si>
  <si>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</si>
  <si>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</si>
  <si>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</si>
  <si>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</si>
  <si>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</si>
  <si>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</si>
  <si>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</si>
  <si>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</si>
  <si>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</si>
  <si>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</si>
  <si>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</si>
  <si>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0611290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</si>
  <si>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</si>
  <si>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</si>
  <si>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</si>
  <si>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</si>
  <si>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</si>
  <si>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</si>
  <si>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</si>
  <si>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</si>
  <si>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0619770</t>
  </si>
  <si>
    <t xml:space="preserve">Інші субвенції з місцевого бюджету 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</si>
  <si>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</si>
  <si>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</si>
  <si>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</si>
  <si>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</si>
  <si>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</si>
  <si>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</si>
  <si>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</si>
  <si>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</si>
  <si>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</si>
  <si>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</si>
  <si>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</si>
  <si>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</si>
  <si>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в т.ч. за рахунок медичної субвенції з державного бюджету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</si>
  <si>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</si>
  <si>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</si>
  <si>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</si>
  <si>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</si>
  <si>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</si>
  <si>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</si>
  <si>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</si>
  <si>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</si>
  <si>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</si>
  <si>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</si>
  <si>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</si>
  <si>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</si>
  <si>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</si>
  <si>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</si>
  <si>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</si>
  <si>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</si>
  <si>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</si>
  <si>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</si>
  <si>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</si>
  <si>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</si>
  <si>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</si>
  <si>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</si>
  <si>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</si>
  <si>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</si>
  <si>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</si>
  <si>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</si>
  <si>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</si>
  <si>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</si>
  <si>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</si>
  <si>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</si>
  <si>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</si>
  <si>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</si>
  <si>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</si>
  <si>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</si>
  <si>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</si>
  <si>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</si>
  <si>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</si>
  <si>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</si>
  <si>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</si>
  <si>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</si>
  <si>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3132</t>
  </si>
  <si>
    <t>Утримання клубів для підлітків за місцем проживання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</si>
  <si>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</si>
  <si>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</si>
  <si>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</si>
  <si>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</si>
  <si>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</si>
  <si>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</si>
  <si>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</si>
  <si>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</si>
  <si>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</si>
  <si>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</si>
  <si>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</si>
  <si>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</si>
  <si>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</si>
  <si>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</si>
  <si>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</si>
  <si>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0819770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</si>
  <si>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</si>
  <si>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</si>
  <si>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</si>
  <si>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</si>
  <si>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</si>
  <si>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</si>
  <si>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</si>
  <si>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</si>
  <si>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</si>
  <si>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</si>
  <si>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</si>
  <si>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</si>
  <si>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</si>
  <si>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</si>
  <si>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</si>
  <si>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</si>
  <si>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</si>
  <si>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</si>
  <si>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</si>
  <si>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</si>
  <si>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</si>
  <si>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</si>
  <si>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</si>
  <si>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</si>
  <si>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</si>
  <si>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</si>
  <si>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</si>
  <si>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</si>
  <si>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</si>
  <si>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</si>
  <si>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</si>
  <si>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</si>
  <si>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</si>
  <si>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</si>
  <si>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</si>
  <si>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</si>
  <si>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</si>
  <si>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</si>
  <si>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</si>
  <si>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</si>
  <si>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</si>
  <si>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</si>
  <si>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</si>
  <si>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</si>
  <si>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</si>
  <si>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</si>
  <si>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</si>
  <si>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</si>
  <si>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</si>
  <si>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</si>
  <si>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</si>
  <si>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</si>
  <si>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</si>
  <si>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</si>
  <si>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</si>
  <si>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</si>
  <si>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</si>
  <si>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</si>
  <si>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</si>
  <si>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</si>
  <si>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</si>
  <si>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</si>
  <si>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</si>
  <si>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</si>
  <si>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</si>
  <si>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</si>
  <si>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</si>
  <si>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</si>
  <si>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</si>
  <si>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</si>
  <si>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</si>
  <si>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</si>
  <si>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</si>
  <si>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</si>
  <si>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</si>
  <si>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</si>
  <si>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</si>
  <si>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</si>
  <si>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</si>
  <si>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</si>
  <si>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</si>
  <si>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</si>
  <si>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</si>
  <si>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</si>
  <si>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</si>
  <si>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</si>
  <si>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</si>
  <si>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</si>
  <si>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</si>
  <si>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</si>
  <si>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</si>
  <si>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732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</si>
  <si>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</si>
  <si>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</si>
  <si>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</si>
  <si>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</si>
  <si>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</si>
  <si>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</si>
  <si>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</si>
  <si>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</si>
  <si>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</si>
  <si>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</si>
  <si>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</si>
  <si>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</si>
  <si>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</si>
  <si>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</si>
  <si>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</si>
  <si>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</si>
  <si>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</si>
  <si>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</si>
  <si>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</si>
  <si>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</si>
  <si>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</si>
  <si>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</si>
  <si>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</si>
  <si>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</si>
  <si>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</si>
  <si>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</si>
  <si>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</si>
  <si>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</si>
  <si>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</si>
  <si>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</si>
  <si>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</si>
  <si>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</si>
  <si>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</si>
  <si>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</si>
  <si>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</si>
  <si>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</si>
  <si>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</si>
  <si>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</si>
  <si>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</si>
  <si>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</si>
  <si>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</si>
  <si>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</si>
  <si>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</si>
  <si>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</si>
  <si>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</si>
  <si>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</si>
  <si>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</si>
  <si>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</si>
  <si>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 xml:space="preserve">УСЬОГО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</si>
  <si>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</si>
  <si>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</si>
  <si>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</si>
  <si>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</si>
  <si>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</si>
  <si>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>власні</t>
  </si>
  <si>
    <t>природоох фонд</t>
  </si>
  <si>
    <t>наші кошти</t>
  </si>
  <si>
    <t>заг фонд</t>
  </si>
  <si>
    <t>в бюджет розвитку</t>
  </si>
  <si>
    <t>кап природоох</t>
  </si>
  <si>
    <t>кап власні</t>
  </si>
  <si>
    <t>природоох</t>
  </si>
  <si>
    <t>поточні природоох</t>
  </si>
  <si>
    <t>поточні власні надх</t>
  </si>
  <si>
    <t>Міжбюджетні трансферти на 2024 рік</t>
  </si>
  <si>
    <t xml:space="preserve">                             (код бюджету)</t>
  </si>
  <si>
    <t>1. Показники міжбюджетних трансфертів з інших бюджетів</t>
  </si>
  <si>
    <t>(грн)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</si>
  <si>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</si>
  <si>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</si>
  <si>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  I. Трансферти до загального фонду бюджету</t>
  </si>
  <si>
    <t>Інші субвенції з місцевого бюджету на утримання Вараського центру професійного розвитку педагогічних працівників з Антонівської с\р -20070,96грн.</t>
  </si>
  <si>
    <t>Бюджет Антонівської сільської ради</t>
  </si>
  <si>
    <t>Інші субвенції з місцевого бюджету на утримання Вараського центру професійного розвитку педагогічних працівників з Каноницької с\р -35363,12грн.</t>
  </si>
  <si>
    <t>Бюджет Каноницької сільської ради</t>
  </si>
  <si>
    <t>Інші субвенції з місцевого бюджету на утримання Вараського інклюзивно-ресурсного центру за рахунок коштів місцевого бюджету" з Полицької с\р -30000 грн.</t>
  </si>
  <si>
    <t>Інші субвенції з місцевого бюджету на утримання Вараського центру професійного розвитку педагогічних працівників з Полицької с\р -35000 грн.</t>
  </si>
  <si>
    <t>Бюджет Полицької сільської ради</t>
  </si>
  <si>
    <t>Інші субвенції з місцевого бюджету на утримання Вараського інклюзивно-ресурсного центру за рахунок коштів місцевого бюджету" з Рафалівської с\р -35364 грн.</t>
  </si>
  <si>
    <t>Інші субвенції з місцевого бюджету на утримання Вараського центру професійного розвитку педагогічних працівників з Рафалівської с\р -35364 грн.</t>
  </si>
  <si>
    <t>Бюджет Рафалівської селищної ради</t>
  </si>
  <si>
    <t>Обласний бюджет Рівненської області</t>
  </si>
  <si>
    <t xml:space="preserve">                            II. Трансферти до спеціального фонду бюджету</t>
  </si>
  <si>
    <t>УСЬОГО за розділами І, ІІ, у тому числі:</t>
  </si>
  <si>
    <t>х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</si>
  <si>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</si>
  <si>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</si>
  <si>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</si>
  <si>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</si>
  <si>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Код  Типової програмної класифікації   видатків та кредитування місцевого бюджету</t>
  </si>
  <si>
    <t>Найменування трансферту/ Найменування бюджету - отримувача міжбюджетного трансферту</t>
  </si>
  <si>
    <t>17100000000</t>
  </si>
  <si>
    <t>17317200000</t>
  </si>
  <si>
    <t>Районний бюджет Вараського району</t>
  </si>
  <si>
    <t>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</t>
  </si>
  <si>
    <t>На організаційне, інформаційно-аналітичне та матеріально-технічне забезпечення діяльності районної ради</t>
  </si>
  <si>
    <t xml:space="preserve">Бюджет Полицької сільської територіальної громади 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</si>
  <si>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</si>
  <si>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</si>
  <si>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                              I. Трансферти із загального фонду бюджету</t>
  </si>
  <si>
    <t>Державний бюджет України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</si>
  <si>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на виконання заходів Програми мобілізаційної підготовки, мобіліз</t>
  </si>
  <si>
    <t>"Субвенція з місцевого бюджету державному бюджету на виконання програм соціально-економічного розвитку регіонів" для управління СБУ в Рівненській області (ПММ для Вараського районного відділу СБУ в Рівненській області</t>
  </si>
  <si>
    <t xml:space="preserve">                              II. Трансферти із спеціального фонду бюджету</t>
  </si>
  <si>
    <t>1710000000</t>
  </si>
  <si>
    <t>Співфінансування обласного бюджету для придбання двох шкільних автобусів для Вараської міської територіальної громади</t>
  </si>
  <si>
    <t>Субвенція з місцевого бюджету державному бюджету ГУ ДСНС у Рівненській області (12 державної пожежно-рятувальної частини : ДПРЗ ГУ ДСНС) для придбання збірно-розбірної комплексної споруди для габаритної спецтехніки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</si>
  <si>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</si>
  <si>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Начальник Вараської міської військової адміністрації                              Людмила МАРИНІНА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</si>
  <si>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</si>
  <si>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</si>
  <si>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</si>
  <si>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</si>
  <si>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</si>
  <si>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</si>
  <si>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</si>
  <si>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</si>
  <si>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</si>
  <si>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</si>
  <si>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</si>
  <si>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</si>
  <si>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</si>
  <si>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</si>
  <si>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</si>
  <si>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</si>
  <si>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</si>
  <si>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</si>
  <si>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</si>
  <si>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</si>
  <si>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</si>
  <si>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</si>
  <si>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</si>
  <si>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</si>
  <si>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</si>
  <si>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</si>
  <si>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</si>
  <si>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</si>
  <si>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</si>
  <si>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</si>
  <si>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</si>
  <si>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</si>
  <si>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</si>
  <si>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0813133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</si>
  <si>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</si>
  <si>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</si>
  <si>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</si>
  <si>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</si>
  <si>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</si>
  <si>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</si>
  <si>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</si>
  <si>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</si>
  <si>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</si>
  <si>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1013242</t>
  </si>
  <si>
    <t>Комплексна програма підтримки сім'ї, дітей та молоді Вараської міської територіальної громади на 2021-2025 роки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</si>
  <si>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</si>
  <si>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</si>
  <si>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</si>
  <si>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</si>
  <si>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</si>
  <si>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</si>
  <si>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</si>
  <si>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</si>
  <si>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</si>
  <si>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</si>
  <si>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</si>
  <si>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</si>
  <si>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№41</t>
  </si>
  <si>
    <t>Рішення міської ради від 15.12.2020  №41</t>
  </si>
  <si>
    <t>Програма цільової фінансової підтримки Кузнецовського міського комунального підприємства на період 2017 - 2027 роки</t>
  </si>
  <si>
    <t>Рішення міської ради від  29.09.2017 №856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</si>
  <si>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</si>
  <si>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</si>
  <si>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</si>
  <si>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</si>
  <si>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</si>
  <si>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</si>
  <si>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</si>
  <si>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</si>
  <si>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</si>
  <si>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</si>
  <si>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"Субвенція з місцевого бюджету державному на виконання програм соціально-економічного розвитку регіонів" бюджету ... НГУ (Луцька)</t>
  </si>
  <si>
    <t>"Субвенція з місцевого бюджету державному бюджету на виконання програм соціально-економічного розвитку регіонів" … НГУ (Івано-Франківська)</t>
  </si>
  <si>
    <t xml:space="preserve">"Субвенція з місцевого бюджету державному бюджету на виконання програм соціально-економічного розвитку регіонів" ... НГУ </t>
  </si>
  <si>
    <t>"Субвенція з місцевого бюджету державному бюджетуна виконання програм соціально-економічного розвитку регіонів" ... НГУ (Івано-Франківська)</t>
  </si>
  <si>
    <t xml:space="preserve">Субвенція для ... Державної прикордонної служби України ...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</si>
</sst>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0"/>
      <color rgb="FF000000"/>
      <name val="MS Sans Serif"/>
      <family val="2"/>
      <charset val="204"/>
    </font>
    <font>
      <sz val="12"/>
      <name val="Times New Roman Cyr"/>
      <family val="1"/>
      <charset val="204"/>
    </font>
    <font>
      <sz val="10"/>
      <name val="Arial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u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9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0"/>
      <color rgb="FF993300"/>
      <name val="Arial"/>
      <charset val="204"/>
    </font>
    <font>
      <b/>
      <sz val="19"/>
      <color rgb="FF000000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color rgb="FFFFFFFF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0"/>
      <color rgb="FFFF0000"/>
      <name val="Arial"/>
      <charset val="204"/>
    </font>
    <font>
      <sz val="22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Times New Roman Cyr"/>
      <charset val="204"/>
    </font>
    <font>
      <sz val="22"/>
      <name val="Arial Cyr"/>
      <charset val="204"/>
    </font>
    <font>
      <sz val="16"/>
      <name val="Arial Cyr"/>
      <charset val="204"/>
    </font>
    <font>
      <b/>
      <sz val="24"/>
      <name val="Times New Roman"/>
      <family val="1"/>
      <charset val="204"/>
    </font>
    <font>
      <sz val="14"/>
      <name val="Arial Cyr"/>
      <charset val="204"/>
    </font>
    <font>
      <b/>
      <sz val="18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rgb="FF0000FF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i/>
      <sz val="14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i/>
      <sz val="14"/>
      <name val="Times New Roman"/>
      <family val="1"/>
    </font>
    <font>
      <i/>
      <sz val="10"/>
      <name val="Arial Cyr"/>
      <charset val="204"/>
    </font>
    <font>
      <i/>
      <sz val="14"/>
      <name val="Times New Roman CYR"/>
      <charset val="204"/>
    </font>
    <font>
      <i/>
      <sz val="12"/>
      <name val="Times New Roman Cyr"/>
      <family val="1"/>
      <charset val="204"/>
    </font>
    <font>
      <sz val="12"/>
      <name val="Arial Cyr"/>
      <charset val="204"/>
    </font>
    <font>
      <sz val="14"/>
      <color rgb="FFFF0000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b/>
      <sz val="9"/>
      <color rgb="FF000000"/>
      <name val="Tahoma"/>
      <charset val="1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.5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 Cyr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name val="Arial Cyr"/>
      <charset val="204"/>
    </font>
    <font>
      <b/>
      <sz val="15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name val="Arial Cyr"/>
      <charset val="204"/>
    </font>
    <font>
      <sz val="14"/>
      <name val="Arial"/>
      <charset val="204"/>
    </font>
    <font>
      <b/>
      <sz val="14"/>
      <color rgb="FFFF0000"/>
      <name val="Times New Roman"/>
      <family val="1"/>
    </font>
    <font>
      <b/>
      <sz val="10"/>
      <name val="Arial"/>
      <charset val="204"/>
    </font>
    <font>
      <b/>
      <sz val="14"/>
      <name val="Arial"/>
      <charset val="204"/>
    </font>
    <font>
      <sz val="7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2"/>
      <name val="Arial"/>
      <charset val="204"/>
    </font>
    <font>
      <i/>
      <sz val="12"/>
      <color rgb="FFFF0000"/>
      <name val="Arial"/>
      <charset val="204"/>
    </font>
    <font>
      <sz val="14"/>
      <color rgb="FFFF0000"/>
      <name val="Arial Cyr"/>
      <charset val="204"/>
    </font>
    <font>
      <sz val="12"/>
      <name val="Arial"/>
      <charset val="204"/>
    </font>
    <font>
      <sz val="12"/>
      <color rgb="FFFF0000"/>
      <name val="Arial"/>
      <charset val="204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Times New Roman Cyr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65" fillId="0" borderId="0" applyBorder="0" applyAlignment="0" applyProtection="0"/>
    <xf numFmtId="0" fontId="12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2" fillId="0" borderId="0"/>
    <xf numFmtId="0" fontId="125" fillId="0" borderId="0"/>
    <xf numFmtId="0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25" fillId="0" borderId="0"/>
    <xf numFmtId="0" fontId="5" fillId="0" borderId="0"/>
    <xf numFmtId="0" fontId="6" fillId="0" borderId="0"/>
  </cellStyleXfs>
  <cellXfs count="573">
    <xf numFmtId="0" fontId="0" fillId="0" borderId="0" xfId="0"/>
    <xf numFmtId="0" fontId="31" fillId="0" borderId="11" xfId="0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right" wrapText="1"/>
    </xf>
    <xf numFmtId="0" fontId="8" fillId="0" borderId="8" xfId="0" applyFont="1" applyBorder="1" applyAlignment="1">
      <alignment horizontal="left" wrapText="1"/>
    </xf>
    <xf numFmtId="49" fontId="12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49" fontId="13" fillId="0" borderId="0" xfId="0" applyNumberFormat="1" applyFont="1" applyAlignment="1" applyProtection="1">
      <alignment horizontal="center" vertical="top"/>
      <protection locked="0"/>
    </xf>
    <xf numFmtId="49" fontId="14" fillId="0" borderId="1" xfId="0" applyNumberFormat="1" applyFont="1" applyBorder="1" applyAlignment="1" applyProtection="1">
      <alignment horizontal="center" vertical="top"/>
      <protection locked="0"/>
    </xf>
    <xf numFmtId="49" fontId="15" fillId="0" borderId="0" xfId="0" applyNumberFormat="1" applyFont="1" applyAlignment="1" applyProtection="1">
      <alignment horizontal="center" vertical="top"/>
      <protection locked="0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 applyProtection="1">
      <alignment vertical="top"/>
      <protection locked="0"/>
    </xf>
    <xf numFmtId="0" fontId="16" fillId="0" borderId="0" xfId="0" applyFont="1"/>
    <xf numFmtId="0" fontId="17" fillId="0" borderId="0" xfId="0" applyFont="1"/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right" wrapText="1"/>
    </xf>
    <xf numFmtId="49" fontId="20" fillId="0" borderId="7" xfId="0" applyNumberFormat="1" applyFont="1" applyBorder="1" applyAlignment="1" applyProtection="1">
      <alignment horizontal="left" wrapText="1"/>
      <protection locked="0"/>
    </xf>
    <xf numFmtId="3" fontId="18" fillId="0" borderId="8" xfId="0" applyNumberFormat="1" applyFont="1" applyBorder="1" applyAlignment="1" applyProtection="1">
      <alignment wrapText="1"/>
      <protection locked="0"/>
    </xf>
    <xf numFmtId="3" fontId="18" fillId="0" borderId="7" xfId="0" applyNumberFormat="1" applyFont="1" applyBorder="1" applyAlignment="1">
      <alignment wrapText="1"/>
    </xf>
    <xf numFmtId="3" fontId="18" fillId="0" borderId="7" xfId="0" applyNumberFormat="1" applyFont="1" applyBorder="1" applyAlignment="1">
      <alignment horizontal="right" wrapText="1"/>
    </xf>
    <xf numFmtId="3" fontId="18" fillId="0" borderId="9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49" fontId="20" fillId="0" borderId="8" xfId="0" applyNumberFormat="1" applyFont="1" applyBorder="1" applyAlignment="1" applyProtection="1">
      <alignment horizontal="left" wrapText="1"/>
      <protection locked="0"/>
    </xf>
    <xf numFmtId="3" fontId="18" fillId="0" borderId="8" xfId="0" applyNumberFormat="1" applyFont="1" applyBorder="1" applyAlignment="1">
      <alignment wrapText="1"/>
    </xf>
    <xf numFmtId="4" fontId="9" fillId="0" borderId="8" xfId="0" applyNumberFormat="1" applyFont="1" applyBorder="1" applyAlignment="1">
      <alignment horizontal="center" wrapText="1"/>
    </xf>
    <xf numFmtId="4" fontId="9" fillId="0" borderId="11" xfId="0" applyNumberFormat="1" applyFont="1" applyBorder="1" applyAlignment="1">
      <alignment horizontal="center" wrapText="1"/>
    </xf>
    <xf numFmtId="0" fontId="15" fillId="0" borderId="10" xfId="0" applyFont="1" applyBorder="1" applyAlignment="1">
      <alignment horizontal="right" wrapText="1"/>
    </xf>
    <xf numFmtId="0" fontId="21" fillId="0" borderId="10" xfId="0" applyFont="1" applyBorder="1" applyAlignment="1">
      <alignment horizontal="right" wrapText="1"/>
    </xf>
    <xf numFmtId="0" fontId="22" fillId="0" borderId="8" xfId="0" applyFont="1" applyBorder="1"/>
    <xf numFmtId="3" fontId="18" fillId="0" borderId="8" xfId="0" applyNumberFormat="1" applyFont="1" applyBorder="1" applyAlignment="1">
      <alignment horizontal="right" wrapText="1"/>
    </xf>
    <xf numFmtId="0" fontId="11" fillId="0" borderId="10" xfId="0" applyFont="1" applyBorder="1" applyAlignment="1">
      <alignment horizontal="right" wrapText="1"/>
    </xf>
    <xf numFmtId="0" fontId="8" fillId="0" borderId="12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8" xfId="0" applyFont="1" applyBorder="1" applyAlignment="1">
      <alignment horizontal="left" wrapText="1"/>
    </xf>
    <xf numFmtId="3" fontId="18" fillId="0" borderId="8" xfId="0" applyNumberFormat="1" applyFont="1" applyBorder="1" applyAlignment="1" applyProtection="1">
      <alignment horizontal="right" wrapText="1"/>
      <protection locked="0"/>
    </xf>
    <xf numFmtId="3" fontId="9" fillId="0" borderId="11" xfId="0" applyNumberFormat="1" applyFont="1" applyBorder="1" applyAlignment="1">
      <alignment horizontal="center" wrapText="1"/>
    </xf>
    <xf numFmtId="0" fontId="23" fillId="0" borderId="0" xfId="0" applyFont="1" applyAlignment="1">
      <alignment wrapText="1"/>
    </xf>
    <xf numFmtId="3" fontId="6" fillId="0" borderId="0" xfId="0" applyNumberFormat="1" applyFont="1"/>
    <xf numFmtId="0" fontId="23" fillId="0" borderId="8" xfId="0" applyFont="1" applyBorder="1" applyAlignment="1">
      <alignment wrapText="1"/>
    </xf>
    <xf numFmtId="3" fontId="18" fillId="0" borderId="11" xfId="0" applyNumberFormat="1" applyFont="1" applyBorder="1" applyAlignment="1">
      <alignment horizontal="right" wrapText="1"/>
    </xf>
    <xf numFmtId="0" fontId="8" fillId="0" borderId="13" xfId="0" applyFont="1" applyBorder="1" applyAlignment="1">
      <alignment horizontal="left" wrapText="1"/>
    </xf>
    <xf numFmtId="3" fontId="9" fillId="0" borderId="11" xfId="0" applyNumberFormat="1" applyFont="1" applyBorder="1" applyAlignment="1">
      <alignment horizontal="right" wrapText="1"/>
    </xf>
    <xf numFmtId="3" fontId="24" fillId="0" borderId="0" xfId="0" applyNumberFormat="1" applyFont="1"/>
    <xf numFmtId="0" fontId="8" fillId="0" borderId="14" xfId="0" applyFont="1" applyBorder="1" applyAlignment="1">
      <alignment horizontal="left" wrapText="1"/>
    </xf>
    <xf numFmtId="0" fontId="24" fillId="0" borderId="0" xfId="0" applyFont="1"/>
    <xf numFmtId="0" fontId="15" fillId="0" borderId="15" xfId="0" applyFont="1" applyBorder="1" applyAlignment="1">
      <alignment horizontal="right" wrapText="1"/>
    </xf>
    <xf numFmtId="49" fontId="23" fillId="0" borderId="8" xfId="0" applyNumberFormat="1" applyFont="1" applyBorder="1" applyAlignment="1" applyProtection="1">
      <alignment horizontal="left" wrapText="1"/>
      <protection locked="0"/>
    </xf>
    <xf numFmtId="3" fontId="9" fillId="0" borderId="8" xfId="0" applyNumberFormat="1" applyFont="1" applyBorder="1" applyAlignment="1">
      <alignment horizontal="center" wrapText="1"/>
    </xf>
    <xf numFmtId="0" fontId="21" fillId="0" borderId="16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17" xfId="0" applyFont="1" applyBorder="1" applyAlignment="1">
      <alignment horizontal="right" wrapText="1"/>
    </xf>
    <xf numFmtId="0" fontId="8" fillId="0" borderId="18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3" fontId="9" fillId="0" borderId="8" xfId="0" applyNumberFormat="1" applyFont="1" applyBorder="1" applyAlignment="1">
      <alignment wrapText="1"/>
    </xf>
    <xf numFmtId="49" fontId="8" fillId="0" borderId="8" xfId="0" applyNumberFormat="1" applyFont="1" applyBorder="1" applyAlignment="1">
      <alignment horizontal="left" wrapText="1"/>
    </xf>
    <xf numFmtId="49" fontId="25" fillId="0" borderId="8" xfId="0" applyNumberFormat="1" applyFont="1" applyBorder="1" applyAlignment="1" applyProtection="1">
      <alignment horizontal="left" wrapText="1"/>
      <protection locked="0"/>
    </xf>
    <xf numFmtId="0" fontId="23" fillId="0" borderId="0" xfId="0" applyFont="1"/>
    <xf numFmtId="0" fontId="6" fillId="0" borderId="0" xfId="0" applyFont="1" applyAlignment="1">
      <alignment wrapText="1"/>
    </xf>
    <xf numFmtId="3" fontId="18" fillId="0" borderId="8" xfId="0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22" fillId="0" borderId="0" xfId="0" applyFont="1" applyAlignment="1">
      <alignment horizontal="left" wrapText="1"/>
    </xf>
    <xf numFmtId="49" fontId="23" fillId="0" borderId="19" xfId="0" applyNumberFormat="1" applyFont="1" applyBorder="1" applyAlignment="1" applyProtection="1">
      <alignment horizontal="left" wrapText="1"/>
      <protection locked="0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 wrapText="1"/>
    </xf>
    <xf numFmtId="0" fontId="26" fillId="0" borderId="8" xfId="0" applyFont="1" applyBorder="1"/>
    <xf numFmtId="0" fontId="22" fillId="0" borderId="8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0" fontId="8" fillId="0" borderId="18" xfId="0" applyFont="1" applyBorder="1"/>
    <xf numFmtId="3" fontId="27" fillId="2" borderId="8" xfId="0" applyNumberFormat="1" applyFont="1" applyFill="1" applyBorder="1" applyAlignment="1">
      <alignment horizontal="right" wrapText="1"/>
    </xf>
    <xf numFmtId="3" fontId="28" fillId="0" borderId="0" xfId="0" applyNumberFormat="1" applyFont="1" applyAlignment="1">
      <alignment horizontal="justify" wrapText="1"/>
    </xf>
    <xf numFmtId="49" fontId="22" fillId="0" borderId="8" xfId="0" applyNumberFormat="1" applyFont="1" applyBorder="1" applyAlignment="1" applyProtection="1">
      <alignment horizontal="left" wrapText="1"/>
      <protection locked="0"/>
    </xf>
    <xf numFmtId="3" fontId="18" fillId="0" borderId="8" xfId="0" applyNumberFormat="1" applyFont="1" applyBorder="1" applyAlignment="1">
      <alignment horizontal="right" vertical="center" wrapText="1"/>
    </xf>
    <xf numFmtId="3" fontId="29" fillId="0" borderId="8" xfId="0" applyNumberFormat="1" applyFont="1" applyBorder="1" applyAlignment="1">
      <alignment horizontal="right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30" fillId="0" borderId="0" xfId="0" applyFont="1"/>
    <xf numFmtId="3" fontId="29" fillId="0" borderId="8" xfId="0" applyNumberFormat="1" applyFont="1" applyBorder="1" applyAlignment="1">
      <alignment horizontal="right" wrapText="1"/>
    </xf>
    <xf numFmtId="3" fontId="29" fillId="0" borderId="11" xfId="0" applyNumberFormat="1" applyFont="1" applyBorder="1" applyAlignment="1">
      <alignment horizontal="center" wrapText="1"/>
    </xf>
    <xf numFmtId="3" fontId="31" fillId="0" borderId="1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/>
    </xf>
    <xf numFmtId="3" fontId="31" fillId="0" borderId="8" xfId="0" applyNumberFormat="1" applyFont="1" applyBorder="1" applyAlignment="1">
      <alignment wrapText="1"/>
    </xf>
    <xf numFmtId="3" fontId="31" fillId="0" borderId="11" xfId="0" applyNumberFormat="1" applyFont="1" applyBorder="1" applyAlignment="1">
      <alignment wrapText="1"/>
    </xf>
    <xf numFmtId="0" fontId="32" fillId="0" borderId="8" xfId="0" applyFont="1" applyBorder="1" applyAlignment="1">
      <alignment horizontal="left" wrapText="1"/>
    </xf>
    <xf numFmtId="0" fontId="32" fillId="0" borderId="8" xfId="0" applyFont="1" applyBorder="1" applyAlignment="1">
      <alignment horizontal="left" vertical="center" wrapText="1"/>
    </xf>
    <xf numFmtId="3" fontId="31" fillId="0" borderId="8" xfId="0" applyNumberFormat="1" applyFont="1" applyBorder="1" applyAlignment="1">
      <alignment horizontal="center" wrapText="1"/>
    </xf>
    <xf numFmtId="3" fontId="31" fillId="0" borderId="11" xfId="0" applyNumberFormat="1" applyFont="1" applyBorder="1" applyAlignment="1">
      <alignment horizontal="center" wrapText="1"/>
    </xf>
    <xf numFmtId="0" fontId="21" fillId="0" borderId="16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8" fillId="0" borderId="19" xfId="0" applyFon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right" wrapText="1"/>
    </xf>
    <xf numFmtId="3" fontId="31" fillId="0" borderId="19" xfId="0" applyNumberFormat="1" applyFont="1" applyBorder="1" applyAlignment="1">
      <alignment horizontal="center" wrapText="1"/>
    </xf>
    <xf numFmtId="3" fontId="31" fillId="0" borderId="21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right"/>
    </xf>
    <xf numFmtId="0" fontId="22" fillId="0" borderId="2" xfId="0" applyFont="1" applyBorder="1" applyAlignment="1">
      <alignment horizontal="left" wrapText="1"/>
    </xf>
    <xf numFmtId="3" fontId="18" fillId="0" borderId="2" xfId="0" applyNumberFormat="1" applyFont="1" applyBorder="1" applyAlignment="1">
      <alignment horizontal="right" wrapText="1"/>
    </xf>
    <xf numFmtId="0" fontId="11" fillId="0" borderId="22" xfId="0" applyFont="1" applyBorder="1" applyAlignment="1">
      <alignment horizontal="right"/>
    </xf>
    <xf numFmtId="3" fontId="9" fillId="0" borderId="18" xfId="0" applyNumberFormat="1" applyFont="1" applyBorder="1" applyAlignment="1">
      <alignment horizontal="right" wrapText="1"/>
    </xf>
    <xf numFmtId="0" fontId="31" fillId="0" borderId="18" xfId="0" applyFont="1" applyBorder="1" applyAlignment="1">
      <alignment horizontal="center" wrapText="1"/>
    </xf>
    <xf numFmtId="0" fontId="31" fillId="0" borderId="23" xfId="0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0" fontId="31" fillId="0" borderId="19" xfId="0" applyFont="1" applyBorder="1" applyAlignment="1">
      <alignment horizontal="center" wrapText="1"/>
    </xf>
    <xf numFmtId="0" fontId="31" fillId="0" borderId="21" xfId="0" applyFont="1" applyBorder="1" applyAlignment="1">
      <alignment horizontal="center" wrapText="1"/>
    </xf>
    <xf numFmtId="49" fontId="33" fillId="0" borderId="2" xfId="23" applyNumberFormat="1" applyFont="1" applyBorder="1" applyAlignment="1" applyProtection="1">
      <alignment vertical="center" wrapText="1"/>
      <protection locked="0"/>
    </xf>
    <xf numFmtId="0" fontId="23" fillId="0" borderId="2" xfId="23" applyFont="1" applyBorder="1" applyAlignment="1">
      <alignment vertical="top" wrapText="1"/>
    </xf>
    <xf numFmtId="3" fontId="9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left" vertical="center" wrapText="1"/>
    </xf>
    <xf numFmtId="3" fontId="31" fillId="0" borderId="18" xfId="0" applyNumberFormat="1" applyFont="1" applyBorder="1" applyAlignment="1">
      <alignment horizontal="right" wrapText="1"/>
    </xf>
    <xf numFmtId="0" fontId="8" fillId="0" borderId="19" xfId="0" applyFont="1" applyBorder="1" applyAlignment="1">
      <alignment horizontal="left" wrapText="1"/>
    </xf>
    <xf numFmtId="3" fontId="31" fillId="0" borderId="19" xfId="0" applyNumberFormat="1" applyFont="1" applyBorder="1" applyAlignment="1">
      <alignment horizontal="right" wrapText="1"/>
    </xf>
    <xf numFmtId="0" fontId="8" fillId="0" borderId="24" xfId="0" applyFont="1" applyBorder="1" applyAlignment="1">
      <alignment horizontal="left" wrapText="1"/>
    </xf>
    <xf numFmtId="3" fontId="9" fillId="0" borderId="24" xfId="0" applyNumberFormat="1" applyFont="1" applyBorder="1" applyAlignment="1">
      <alignment horizontal="right" wrapText="1"/>
    </xf>
    <xf numFmtId="0" fontId="34" fillId="0" borderId="24" xfId="0" applyFont="1" applyBorder="1" applyAlignment="1">
      <alignment horizontal="right" wrapText="1"/>
    </xf>
    <xf numFmtId="3" fontId="31" fillId="0" borderId="24" xfId="0" applyNumberFormat="1" applyFont="1" applyBorder="1" applyAlignment="1">
      <alignment horizontal="right" wrapText="1"/>
    </xf>
    <xf numFmtId="49" fontId="8" fillId="0" borderId="19" xfId="0" applyNumberFormat="1" applyFont="1" applyBorder="1" applyAlignment="1">
      <alignment horizontal="left" wrapText="1"/>
    </xf>
    <xf numFmtId="0" fontId="35" fillId="0" borderId="2" xfId="0" applyFont="1" applyBorder="1" applyAlignment="1">
      <alignment horizontal="left"/>
    </xf>
    <xf numFmtId="0" fontId="36" fillId="0" borderId="2" xfId="0" applyFont="1" applyBorder="1" applyAlignment="1">
      <alignment horizontal="left" wrapText="1"/>
    </xf>
    <xf numFmtId="3" fontId="30" fillId="0" borderId="0" xfId="0" applyNumberFormat="1" applyFont="1"/>
    <xf numFmtId="0" fontId="37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5" fillId="0" borderId="0" xfId="0" applyFont="1" applyAlignment="1">
      <alignment horizontal="justify" wrapText="1"/>
    </xf>
    <xf numFmtId="3" fontId="25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49" fontId="3" fillId="0" borderId="0" xfId="26" applyNumberFormat="1" applyAlignment="1">
      <alignment vertical="top" wrapText="1"/>
    </xf>
    <xf numFmtId="0" fontId="40" fillId="0" borderId="0" xfId="23" applyFont="1" applyAlignment="1">
      <alignment vertical="top" wrapText="1"/>
    </xf>
    <xf numFmtId="0" fontId="1" fillId="0" borderId="0" xfId="26" applyFont="1"/>
    <xf numFmtId="49" fontId="11" fillId="0" borderId="0" xfId="26" applyNumberFormat="1" applyFont="1" applyAlignment="1">
      <alignment vertical="top"/>
    </xf>
    <xf numFmtId="0" fontId="17" fillId="0" borderId="0" xfId="0" applyFont="1" applyAlignment="1">
      <alignment horizontal="center" vertical="top" wrapText="1"/>
    </xf>
    <xf numFmtId="0" fontId="23" fillId="0" borderId="0" xfId="23" applyFont="1" applyAlignment="1">
      <alignment vertical="top" wrapText="1"/>
    </xf>
    <xf numFmtId="0" fontId="41" fillId="0" borderId="0" xfId="0" applyFont="1"/>
    <xf numFmtId="1" fontId="1" fillId="0" borderId="0" xfId="26" applyNumberFormat="1" applyFont="1" applyAlignment="1">
      <alignment vertical="top" wrapText="1"/>
    </xf>
    <xf numFmtId="49" fontId="1" fillId="0" borderId="0" xfId="26" applyNumberFormat="1" applyFont="1" applyAlignment="1">
      <alignment vertical="top" wrapText="1"/>
    </xf>
    <xf numFmtId="0" fontId="42" fillId="0" borderId="0" xfId="26" applyFont="1"/>
    <xf numFmtId="1" fontId="3" fillId="0" borderId="0" xfId="26" applyNumberFormat="1" applyAlignment="1">
      <alignment vertical="top" wrapText="1"/>
    </xf>
    <xf numFmtId="0" fontId="43" fillId="0" borderId="0" xfId="26" applyFont="1"/>
    <xf numFmtId="0" fontId="44" fillId="0" borderId="0" xfId="26" applyFont="1" applyAlignment="1">
      <alignment horizontal="right"/>
    </xf>
    <xf numFmtId="1" fontId="3" fillId="0" borderId="0" xfId="26" applyNumberFormat="1" applyAlignment="1">
      <alignment horizontal="right" vertical="top" wrapText="1"/>
    </xf>
    <xf numFmtId="49" fontId="46" fillId="0" borderId="1" xfId="26" applyNumberFormat="1" applyFont="1" applyBorder="1" applyAlignment="1">
      <alignment horizontal="center" wrapText="1"/>
    </xf>
    <xf numFmtId="49" fontId="47" fillId="0" borderId="0" xfId="26" applyNumberFormat="1" applyFont="1" applyAlignment="1">
      <alignment wrapText="1"/>
    </xf>
    <xf numFmtId="1" fontId="3" fillId="0" borderId="0" xfId="26" applyNumberFormat="1" applyAlignment="1">
      <alignment horizontal="center" vertical="top" wrapText="1"/>
    </xf>
    <xf numFmtId="0" fontId="48" fillId="0" borderId="0" xfId="26" applyFont="1"/>
    <xf numFmtId="0" fontId="49" fillId="0" borderId="0" xfId="26" applyFont="1" applyAlignment="1">
      <alignment horizontal="right"/>
    </xf>
    <xf numFmtId="0" fontId="51" fillId="0" borderId="2" xfId="26" applyFont="1" applyBorder="1" applyAlignment="1">
      <alignment horizontal="center" vertical="center"/>
    </xf>
    <xf numFmtId="0" fontId="51" fillId="0" borderId="2" xfId="26" applyFont="1" applyBorder="1" applyAlignment="1">
      <alignment horizontal="center" vertical="center" wrapText="1"/>
    </xf>
    <xf numFmtId="49" fontId="3" fillId="0" borderId="2" xfId="26" applyNumberFormat="1" applyBorder="1" applyAlignment="1">
      <alignment horizontal="center" vertical="top" wrapText="1"/>
    </xf>
    <xf numFmtId="0" fontId="3" fillId="0" borderId="2" xfId="26" applyBorder="1" applyAlignment="1">
      <alignment horizontal="center" vertical="center" wrapText="1"/>
    </xf>
    <xf numFmtId="0" fontId="52" fillId="0" borderId="0" xfId="26" applyFont="1"/>
    <xf numFmtId="49" fontId="53" fillId="0" borderId="2" xfId="26" applyNumberFormat="1" applyFont="1" applyBorder="1" applyAlignment="1">
      <alignment horizontal="center" wrapText="1"/>
    </xf>
    <xf numFmtId="0" fontId="1" fillId="2" borderId="0" xfId="26" applyFont="1" applyFill="1"/>
    <xf numFmtId="49" fontId="53" fillId="0" borderId="2" xfId="26" applyNumberFormat="1" applyFont="1" applyBorder="1" applyAlignment="1">
      <alignment wrapText="1"/>
    </xf>
    <xf numFmtId="3" fontId="50" fillId="0" borderId="2" xfId="26" applyNumberFormat="1" applyFont="1" applyBorder="1" applyAlignment="1">
      <alignment horizontal="center" wrapText="1"/>
    </xf>
    <xf numFmtId="0" fontId="54" fillId="2" borderId="0" xfId="26" applyFont="1" applyFill="1"/>
    <xf numFmtId="0" fontId="54" fillId="0" borderId="0" xfId="26" applyFont="1"/>
    <xf numFmtId="49" fontId="55" fillId="0" borderId="2" xfId="26" applyNumberFormat="1" applyFont="1" applyBorder="1" applyAlignment="1">
      <alignment horizontal="center" wrapText="1"/>
    </xf>
    <xf numFmtId="49" fontId="55" fillId="0" borderId="2" xfId="26" applyNumberFormat="1" applyFont="1" applyBorder="1" applyAlignment="1">
      <alignment horizontal="left" wrapText="1"/>
    </xf>
    <xf numFmtId="3" fontId="46" fillId="0" borderId="2" xfId="26" applyNumberFormat="1" applyFont="1" applyBorder="1" applyAlignment="1">
      <alignment horizontal="center" wrapText="1"/>
    </xf>
    <xf numFmtId="3" fontId="55" fillId="0" borderId="2" xfId="26" applyNumberFormat="1" applyFont="1" applyBorder="1" applyAlignment="1">
      <alignment horizontal="center" wrapText="1"/>
    </xf>
    <xf numFmtId="2" fontId="54" fillId="0" borderId="0" xfId="26" applyNumberFormat="1" applyFont="1"/>
    <xf numFmtId="49" fontId="55" fillId="0" borderId="2" xfId="26" applyNumberFormat="1" applyFont="1" applyBorder="1" applyAlignment="1">
      <alignment wrapText="1"/>
    </xf>
    <xf numFmtId="3" fontId="46" fillId="0" borderId="2" xfId="26" applyNumberFormat="1" applyFont="1" applyBorder="1" applyAlignment="1">
      <alignment horizontal="center"/>
    </xf>
    <xf numFmtId="0" fontId="42" fillId="2" borderId="0" xfId="26" applyFont="1" applyFill="1"/>
    <xf numFmtId="3" fontId="50" fillId="0" borderId="2" xfId="26" applyNumberFormat="1" applyFont="1" applyBorder="1" applyAlignment="1">
      <alignment horizontal="center"/>
    </xf>
    <xf numFmtId="49" fontId="55" fillId="0" borderId="2" xfId="26" applyNumberFormat="1" applyFont="1" applyBorder="1" applyAlignment="1">
      <alignment vertical="center" wrapText="1"/>
    </xf>
    <xf numFmtId="3" fontId="50" fillId="0" borderId="2" xfId="26" applyNumberFormat="1" applyFont="1" applyBorder="1" applyAlignment="1">
      <alignment horizontal="left" wrapText="1"/>
    </xf>
    <xf numFmtId="49" fontId="56" fillId="0" borderId="0" xfId="26" applyNumberFormat="1" applyFont="1" applyAlignment="1" applyProtection="1">
      <alignment horizontal="left" vertical="top" wrapText="1"/>
      <protection locked="0"/>
    </xf>
    <xf numFmtId="4" fontId="1" fillId="0" borderId="0" xfId="26" applyNumberFormat="1" applyFont="1"/>
    <xf numFmtId="3" fontId="50" fillId="0" borderId="0" xfId="26" applyNumberFormat="1" applyFont="1" applyAlignment="1">
      <alignment horizontal="center" wrapText="1"/>
    </xf>
    <xf numFmtId="3" fontId="50" fillId="0" borderId="0" xfId="26" applyNumberFormat="1" applyFont="1" applyAlignment="1">
      <alignment horizontal="left" wrapText="1"/>
    </xf>
    <xf numFmtId="0" fontId="57" fillId="0" borderId="0" xfId="26" applyFont="1"/>
    <xf numFmtId="0" fontId="54" fillId="0" borderId="0" xfId="28" applyFont="1" applyAlignment="1">
      <alignment vertical="center" wrapText="1"/>
    </xf>
    <xf numFmtId="164" fontId="42" fillId="0" borderId="0" xfId="26" applyNumberFormat="1" applyFont="1"/>
    <xf numFmtId="3" fontId="42" fillId="0" borderId="0" xfId="26" applyNumberFormat="1" applyFont="1"/>
    <xf numFmtId="49" fontId="3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58" fillId="0" borderId="0" xfId="0" applyFont="1"/>
    <xf numFmtId="0" fontId="59" fillId="0" borderId="0" xfId="0" applyFont="1"/>
    <xf numFmtId="0" fontId="48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right"/>
    </xf>
    <xf numFmtId="0" fontId="5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63" fillId="0" borderId="2" xfId="0" applyNumberFormat="1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49" fontId="64" fillId="3" borderId="2" xfId="0" applyNumberFormat="1" applyFont="1" applyFill="1" applyBorder="1" applyAlignment="1">
      <alignment horizontal="center" wrapText="1"/>
    </xf>
    <xf numFmtId="49" fontId="64" fillId="3" borderId="2" xfId="1" applyNumberFormat="1" applyFont="1" applyFill="1" applyBorder="1" applyAlignment="1" applyProtection="1">
      <alignment horizontal="left" wrapText="1"/>
      <protection locked="0"/>
    </xf>
    <xf numFmtId="3" fontId="66" fillId="3" borderId="2" xfId="0" applyNumberFormat="1" applyFont="1" applyFill="1" applyBorder="1" applyAlignment="1">
      <alignment horizontal="center" wrapText="1"/>
    </xf>
    <xf numFmtId="3" fontId="64" fillId="3" borderId="2" xfId="0" applyNumberFormat="1" applyFont="1" applyFill="1" applyBorder="1" applyAlignment="1">
      <alignment horizontal="center" wrapText="1"/>
    </xf>
    <xf numFmtId="3" fontId="67" fillId="0" borderId="0" xfId="0" applyNumberFormat="1" applyFont="1"/>
    <xf numFmtId="0" fontId="67" fillId="0" borderId="0" xfId="0" applyFont="1"/>
    <xf numFmtId="49" fontId="68" fillId="0" borderId="2" xfId="0" applyNumberFormat="1" applyFont="1" applyBorder="1" applyAlignment="1">
      <alignment horizontal="center" wrapText="1"/>
    </xf>
    <xf numFmtId="0" fontId="44" fillId="0" borderId="2" xfId="0" applyFont="1" applyBorder="1" applyAlignment="1">
      <alignment horizontal="left" wrapText="1"/>
    </xf>
    <xf numFmtId="3" fontId="44" fillId="0" borderId="2" xfId="0" applyNumberFormat="1" applyFont="1" applyBorder="1" applyAlignment="1">
      <alignment horizontal="center" wrapText="1"/>
    </xf>
    <xf numFmtId="3" fontId="69" fillId="0" borderId="2" xfId="0" applyNumberFormat="1" applyFont="1" applyBorder="1" applyAlignment="1">
      <alignment horizontal="center" wrapText="1"/>
    </xf>
    <xf numFmtId="3" fontId="64" fillId="0" borderId="2" xfId="0" applyNumberFormat="1" applyFont="1" applyBorder="1" applyAlignment="1">
      <alignment horizontal="center" wrapText="1"/>
    </xf>
    <xf numFmtId="3" fontId="70" fillId="0" borderId="2" xfId="0" applyNumberFormat="1" applyFont="1" applyBorder="1" applyAlignment="1">
      <alignment horizontal="center" wrapText="1"/>
    </xf>
    <xf numFmtId="3" fontId="68" fillId="0" borderId="2" xfId="0" applyNumberFormat="1" applyFont="1" applyBorder="1" applyAlignment="1">
      <alignment horizontal="center" wrapText="1"/>
    </xf>
    <xf numFmtId="49" fontId="44" fillId="0" borderId="2" xfId="0" applyNumberFormat="1" applyFont="1" applyBorder="1" applyAlignment="1">
      <alignment horizontal="left" wrapText="1"/>
    </xf>
    <xf numFmtId="3" fontId="71" fillId="0" borderId="2" xfId="0" applyNumberFormat="1" applyFont="1" applyBorder="1" applyAlignment="1">
      <alignment horizontal="center" wrapText="1"/>
    </xf>
    <xf numFmtId="0" fontId="72" fillId="0" borderId="0" xfId="0" applyFont="1"/>
    <xf numFmtId="3" fontId="73" fillId="0" borderId="2" xfId="0" applyNumberFormat="1" applyFont="1" applyBorder="1" applyAlignment="1">
      <alignment horizontal="center" wrapText="1"/>
    </xf>
    <xf numFmtId="49" fontId="69" fillId="0" borderId="2" xfId="0" applyNumberFormat="1" applyFont="1" applyBorder="1" applyAlignment="1">
      <alignment horizontal="center" wrapText="1"/>
    </xf>
    <xf numFmtId="49" fontId="68" fillId="0" borderId="2" xfId="0" applyNumberFormat="1" applyFont="1" applyBorder="1" applyAlignment="1" applyProtection="1">
      <alignment horizontal="left" wrapText="1"/>
      <protection locked="0"/>
    </xf>
    <xf numFmtId="3" fontId="74" fillId="0" borderId="2" xfId="0" applyNumberFormat="1" applyFont="1" applyBorder="1" applyAlignment="1">
      <alignment horizontal="center" wrapText="1"/>
    </xf>
    <xf numFmtId="0" fontId="75" fillId="0" borderId="0" xfId="0" applyFont="1"/>
    <xf numFmtId="49" fontId="70" fillId="0" borderId="2" xfId="0" applyNumberFormat="1" applyFont="1" applyBorder="1" applyAlignment="1">
      <alignment horizontal="center" wrapText="1"/>
    </xf>
    <xf numFmtId="49" fontId="70" fillId="2" borderId="2" xfId="0" applyNumberFormat="1" applyFont="1" applyFill="1" applyBorder="1" applyAlignment="1">
      <alignment horizontal="center" wrapText="1"/>
    </xf>
    <xf numFmtId="49" fontId="70" fillId="2" borderId="2" xfId="0" applyNumberFormat="1" applyFont="1" applyFill="1" applyBorder="1" applyAlignment="1">
      <alignment horizontal="left" wrapText="1"/>
    </xf>
    <xf numFmtId="3" fontId="44" fillId="0" borderId="2" xfId="0" applyNumberFormat="1" applyFont="1" applyBorder="1" applyAlignment="1" applyProtection="1">
      <alignment horizontal="center"/>
      <protection locked="0"/>
    </xf>
    <xf numFmtId="49" fontId="64" fillId="3" borderId="2" xfId="0" applyNumberFormat="1" applyFont="1" applyFill="1" applyBorder="1" applyAlignment="1" applyProtection="1">
      <alignment horizontal="left" wrapText="1"/>
      <protection locked="0"/>
    </xf>
    <xf numFmtId="3" fontId="76" fillId="3" borderId="2" xfId="0" applyNumberFormat="1" applyFont="1" applyFill="1" applyBorder="1" applyAlignment="1">
      <alignment horizontal="center" wrapText="1"/>
    </xf>
    <xf numFmtId="3" fontId="51" fillId="3" borderId="2" xfId="0" applyNumberFormat="1" applyFont="1" applyFill="1" applyBorder="1" applyAlignment="1">
      <alignment horizontal="center" wrapText="1"/>
    </xf>
    <xf numFmtId="49" fontId="68" fillId="0" borderId="25" xfId="0" applyNumberFormat="1" applyFont="1" applyBorder="1" applyAlignment="1">
      <alignment horizontal="center" wrapText="1"/>
    </xf>
    <xf numFmtId="0" fontId="77" fillId="0" borderId="0" xfId="0" applyFont="1"/>
    <xf numFmtId="0" fontId="77" fillId="4" borderId="0" xfId="0" applyFont="1" applyFill="1"/>
    <xf numFmtId="49" fontId="70" fillId="0" borderId="2" xfId="0" applyNumberFormat="1" applyFont="1" applyBorder="1" applyAlignment="1" applyProtection="1">
      <alignment horizontal="left" wrapText="1"/>
      <protection locked="0"/>
    </xf>
    <xf numFmtId="0" fontId="78" fillId="0" borderId="0" xfId="0" applyFont="1"/>
    <xf numFmtId="3" fontId="79" fillId="0" borderId="2" xfId="0" applyNumberFormat="1" applyFont="1" applyBorder="1" applyAlignment="1">
      <alignment horizontal="center" wrapText="1"/>
    </xf>
    <xf numFmtId="49" fontId="74" fillId="0" borderId="2" xfId="0" applyNumberFormat="1" applyFont="1" applyBorder="1" applyAlignment="1">
      <alignment horizontal="center" wrapText="1"/>
    </xf>
    <xf numFmtId="49" fontId="74" fillId="0" borderId="25" xfId="0" applyNumberFormat="1" applyFont="1" applyBorder="1" applyAlignment="1">
      <alignment horizontal="center" wrapText="1"/>
    </xf>
    <xf numFmtId="49" fontId="80" fillId="0" borderId="2" xfId="0" applyNumberFormat="1" applyFont="1" applyBorder="1" applyAlignment="1" applyProtection="1">
      <alignment horizontal="left" wrapText="1"/>
      <protection locked="0"/>
    </xf>
    <xf numFmtId="3" fontId="81" fillId="0" borderId="2" xfId="0" applyNumberFormat="1" applyFont="1" applyBorder="1" applyAlignment="1">
      <alignment horizontal="center" wrapText="1"/>
    </xf>
    <xf numFmtId="3" fontId="80" fillId="0" borderId="2" xfId="0" applyNumberFormat="1" applyFont="1" applyBorder="1" applyAlignment="1">
      <alignment horizontal="center" wrapText="1"/>
    </xf>
    <xf numFmtId="3" fontId="82" fillId="0" borderId="2" xfId="0" applyNumberFormat="1" applyFont="1" applyBorder="1" applyAlignment="1">
      <alignment horizontal="center" wrapText="1"/>
    </xf>
    <xf numFmtId="0" fontId="83" fillId="0" borderId="0" xfId="0" applyFont="1"/>
    <xf numFmtId="0" fontId="44" fillId="0" borderId="0" xfId="0" applyFont="1" applyAlignment="1">
      <alignment wrapText="1"/>
    </xf>
    <xf numFmtId="49" fontId="69" fillId="0" borderId="25" xfId="0" applyNumberFormat="1" applyFont="1" applyBorder="1" applyAlignment="1">
      <alignment horizontal="center" wrapText="1"/>
    </xf>
    <xf numFmtId="0" fontId="44" fillId="0" borderId="2" xfId="0" applyFont="1" applyBorder="1" applyAlignment="1">
      <alignment wrapText="1"/>
    </xf>
    <xf numFmtId="49" fontId="44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left" vertical="center" wrapText="1"/>
    </xf>
    <xf numFmtId="49" fontId="44" fillId="2" borderId="2" xfId="0" applyNumberFormat="1" applyFont="1" applyFill="1" applyBorder="1" applyAlignment="1">
      <alignment horizontal="left" wrapText="1"/>
    </xf>
    <xf numFmtId="49" fontId="68" fillId="0" borderId="4" xfId="0" applyNumberFormat="1" applyFont="1" applyBorder="1" applyAlignment="1">
      <alignment horizontal="center" wrapText="1"/>
    </xf>
    <xf numFmtId="49" fontId="68" fillId="0" borderId="26" xfId="0" applyNumberFormat="1" applyFont="1" applyBorder="1" applyAlignment="1">
      <alignment horizontal="center" wrapText="1"/>
    </xf>
    <xf numFmtId="0" fontId="44" fillId="0" borderId="18" xfId="0" applyFont="1" applyBorder="1" applyAlignment="1">
      <alignment horizontal="left"/>
    </xf>
    <xf numFmtId="3" fontId="79" fillId="3" borderId="2" xfId="0" applyNumberFormat="1" applyFont="1" applyFill="1" applyBorder="1" applyAlignment="1">
      <alignment horizontal="center" wrapText="1"/>
    </xf>
    <xf numFmtId="0" fontId="5" fillId="0" borderId="0" xfId="0" applyFont="1"/>
    <xf numFmtId="49" fontId="70" fillId="0" borderId="2" xfId="0" applyNumberFormat="1" applyFont="1" applyBorder="1" applyAlignment="1">
      <alignment horizontal="left" wrapText="1"/>
    </xf>
    <xf numFmtId="49" fontId="80" fillId="0" borderId="2" xfId="0" applyNumberFormat="1" applyFont="1" applyBorder="1" applyAlignment="1">
      <alignment horizontal="left" wrapText="1"/>
    </xf>
    <xf numFmtId="3" fontId="84" fillId="0" borderId="2" xfId="0" applyNumberFormat="1" applyFont="1" applyBorder="1" applyAlignment="1">
      <alignment horizontal="center" wrapText="1"/>
    </xf>
    <xf numFmtId="0" fontId="85" fillId="0" borderId="0" xfId="0" applyFont="1"/>
    <xf numFmtId="0" fontId="5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49" fontId="44" fillId="0" borderId="2" xfId="0" applyNumberFormat="1" applyFont="1" applyBorder="1" applyAlignment="1">
      <alignment horizontal="center"/>
    </xf>
    <xf numFmtId="3" fontId="70" fillId="0" borderId="27" xfId="0" applyNumberFormat="1" applyFont="1" applyBorder="1" applyAlignment="1">
      <alignment horizontal="center" wrapText="1"/>
    </xf>
    <xf numFmtId="3" fontId="68" fillId="0" borderId="27" xfId="0" applyNumberFormat="1" applyFont="1" applyBorder="1" applyAlignment="1">
      <alignment horizontal="center" wrapText="1"/>
    </xf>
    <xf numFmtId="3" fontId="68" fillId="0" borderId="4" xfId="0" applyNumberFormat="1" applyFont="1" applyBorder="1" applyAlignment="1">
      <alignment horizontal="center" wrapText="1"/>
    </xf>
    <xf numFmtId="0" fontId="44" fillId="0" borderId="27" xfId="0" applyFont="1" applyBorder="1" applyAlignment="1">
      <alignment horizontal="left" wrapText="1"/>
    </xf>
    <xf numFmtId="3" fontId="44" fillId="0" borderId="27" xfId="0" applyNumberFormat="1" applyFont="1" applyBorder="1" applyAlignment="1">
      <alignment horizontal="center" wrapText="1"/>
    </xf>
    <xf numFmtId="3" fontId="69" fillId="0" borderId="4" xfId="0" applyNumberFormat="1" applyFont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44" fillId="0" borderId="25" xfId="0" applyFont="1" applyBorder="1" applyAlignment="1">
      <alignment horizontal="center" wrapText="1"/>
    </xf>
    <xf numFmtId="0" fontId="44" fillId="0" borderId="2" xfId="0" applyFont="1" applyBorder="1" applyAlignment="1">
      <alignment horizontal="justify" wrapText="1"/>
    </xf>
    <xf numFmtId="0" fontId="5" fillId="0" borderId="0" xfId="0" applyFont="1" applyAlignment="1">
      <alignment horizontal="left"/>
    </xf>
    <xf numFmtId="49" fontId="70" fillId="0" borderId="2" xfId="0" applyNumberFormat="1" applyFont="1" applyBorder="1" applyAlignment="1">
      <alignment horizontal="center"/>
    </xf>
    <xf numFmtId="3" fontId="70" fillId="0" borderId="2" xfId="0" applyNumberFormat="1" applyFont="1" applyBorder="1" applyAlignment="1" applyProtection="1">
      <alignment horizontal="center" wrapText="1"/>
      <protection locked="0"/>
    </xf>
    <xf numFmtId="49" fontId="44" fillId="0" borderId="27" xfId="0" applyNumberFormat="1" applyFont="1" applyBorder="1" applyAlignment="1">
      <alignment horizontal="center"/>
    </xf>
    <xf numFmtId="49" fontId="68" fillId="0" borderId="27" xfId="0" applyNumberFormat="1" applyFont="1" applyBorder="1" applyAlignment="1">
      <alignment horizontal="center" wrapText="1"/>
    </xf>
    <xf numFmtId="0" fontId="67" fillId="0" borderId="28" xfId="0" applyFont="1" applyBorder="1"/>
    <xf numFmtId="0" fontId="67" fillId="0" borderId="29" xfId="0" applyFont="1" applyBorder="1"/>
    <xf numFmtId="0" fontId="67" fillId="0" borderId="27" xfId="0" applyFont="1" applyBorder="1"/>
    <xf numFmtId="0" fontId="67" fillId="0" borderId="2" xfId="0" applyFont="1" applyBorder="1"/>
    <xf numFmtId="49" fontId="66" fillId="3" borderId="2" xfId="0" applyNumberFormat="1" applyFont="1" applyFill="1" applyBorder="1" applyAlignment="1" applyProtection="1">
      <alignment horizontal="left" wrapText="1"/>
      <protection locked="0"/>
    </xf>
    <xf numFmtId="49" fontId="69" fillId="0" borderId="2" xfId="0" applyNumberFormat="1" applyFont="1" applyBorder="1" applyAlignment="1">
      <alignment horizontal="left" wrapText="1"/>
    </xf>
    <xf numFmtId="49" fontId="70" fillId="0" borderId="25" xfId="0" applyNumberFormat="1" applyFont="1" applyBorder="1" applyAlignment="1">
      <alignment horizontal="center" wrapText="1"/>
    </xf>
    <xf numFmtId="3" fontId="44" fillId="0" borderId="2" xfId="0" applyNumberFormat="1" applyFont="1" applyBorder="1" applyAlignment="1" applyProtection="1">
      <alignment horizontal="center" wrapText="1"/>
      <protection locked="0"/>
    </xf>
    <xf numFmtId="49" fontId="64" fillId="3" borderId="2" xfId="0" applyNumberFormat="1" applyFont="1" applyFill="1" applyBorder="1" applyAlignment="1">
      <alignment horizontal="center" vertical="center" wrapText="1"/>
    </xf>
    <xf numFmtId="4" fontId="51" fillId="3" borderId="2" xfId="0" applyNumberFormat="1" applyFont="1" applyFill="1" applyBorder="1" applyAlignment="1">
      <alignment horizontal="center" wrapText="1"/>
    </xf>
    <xf numFmtId="0" fontId="86" fillId="0" borderId="0" xfId="0" applyFont="1"/>
    <xf numFmtId="3" fontId="76" fillId="0" borderId="0" xfId="0" applyNumberFormat="1" applyFont="1" applyAlignment="1">
      <alignment horizontal="center" wrapText="1"/>
    </xf>
    <xf numFmtId="49" fontId="44" fillId="0" borderId="4" xfId="0" applyNumberFormat="1" applyFont="1" applyBorder="1" applyAlignment="1">
      <alignment horizontal="left" wrapText="1"/>
    </xf>
    <xf numFmtId="49" fontId="87" fillId="0" borderId="2" xfId="0" applyNumberFormat="1" applyFont="1" applyBorder="1" applyAlignment="1">
      <alignment horizontal="center" wrapText="1"/>
    </xf>
    <xf numFmtId="0" fontId="71" fillId="0" borderId="2" xfId="0" applyFont="1" applyBorder="1" applyAlignment="1">
      <alignment wrapText="1"/>
    </xf>
    <xf numFmtId="0" fontId="88" fillId="0" borderId="0" xfId="0" applyFont="1"/>
    <xf numFmtId="0" fontId="44" fillId="0" borderId="2" xfId="0" applyFont="1" applyBorder="1" applyAlignment="1">
      <alignment vertical="top" wrapText="1"/>
    </xf>
    <xf numFmtId="4" fontId="70" fillId="0" borderId="2" xfId="0" applyNumberFormat="1" applyFont="1" applyBorder="1" applyAlignment="1">
      <alignment horizontal="center" wrapText="1"/>
    </xf>
    <xf numFmtId="3" fontId="70" fillId="0" borderId="25" xfId="0" applyNumberFormat="1" applyFont="1" applyBorder="1" applyAlignment="1">
      <alignment horizontal="center" wrapText="1"/>
    </xf>
    <xf numFmtId="3" fontId="70" fillId="0" borderId="28" xfId="0" applyNumberFormat="1" applyFont="1" applyBorder="1" applyAlignment="1">
      <alignment horizontal="center" wrapText="1"/>
    </xf>
    <xf numFmtId="3" fontId="44" fillId="0" borderId="25" xfId="0" applyNumberFormat="1" applyFont="1" applyBorder="1" applyAlignment="1">
      <alignment horizontal="center" wrapText="1"/>
    </xf>
    <xf numFmtId="3" fontId="68" fillId="0" borderId="25" xfId="0" applyNumberFormat="1" applyFont="1" applyBorder="1" applyAlignment="1">
      <alignment horizontal="center" wrapText="1"/>
    </xf>
    <xf numFmtId="3" fontId="68" fillId="0" borderId="28" xfId="0" applyNumberFormat="1" applyFont="1" applyBorder="1" applyAlignment="1">
      <alignment horizontal="center" wrapText="1"/>
    </xf>
    <xf numFmtId="3" fontId="44" fillId="0" borderId="4" xfId="0" applyNumberFormat="1" applyFont="1" applyBorder="1" applyAlignment="1">
      <alignment horizontal="center" wrapText="1"/>
    </xf>
    <xf numFmtId="3" fontId="70" fillId="0" borderId="4" xfId="0" applyNumberFormat="1" applyFont="1" applyBorder="1" applyAlignment="1">
      <alignment horizontal="center" wrapText="1"/>
    </xf>
    <xf numFmtId="49" fontId="66" fillId="3" borderId="2" xfId="0" applyNumberFormat="1" applyFont="1" applyFill="1" applyBorder="1" applyAlignment="1" applyProtection="1">
      <alignment horizontal="left" vertical="top" wrapText="1"/>
      <protection locked="0"/>
    </xf>
    <xf numFmtId="0" fontId="86" fillId="0" borderId="2" xfId="0" applyFont="1" applyBorder="1"/>
    <xf numFmtId="49" fontId="66" fillId="5" borderId="2" xfId="0" applyNumberFormat="1" applyFont="1" applyFill="1" applyBorder="1" applyAlignment="1" applyProtection="1">
      <alignment horizontal="center" wrapText="1"/>
      <protection locked="0"/>
    </xf>
    <xf numFmtId="49" fontId="66" fillId="5" borderId="2" xfId="1" applyNumberFormat="1" applyFont="1" applyFill="1" applyBorder="1" applyAlignment="1" applyProtection="1">
      <alignment horizontal="center" wrapText="1"/>
      <protection locked="0"/>
    </xf>
    <xf numFmtId="3" fontId="89" fillId="5" borderId="2" xfId="0" applyNumberFormat="1" applyFont="1" applyFill="1" applyBorder="1" applyAlignment="1">
      <alignment horizontal="center" wrapText="1"/>
    </xf>
    <xf numFmtId="0" fontId="90" fillId="0" borderId="0" xfId="0" applyFont="1" applyAlignment="1">
      <alignment horizontal="center" vertical="center"/>
    </xf>
    <xf numFmtId="3" fontId="90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58" fillId="0" borderId="0" xfId="0" applyNumberFormat="1" applyFont="1" applyAlignment="1">
      <alignment horizontal="center" vertical="center"/>
    </xf>
    <xf numFmtId="3" fontId="0" fillId="0" borderId="0" xfId="0" applyNumberFormat="1"/>
    <xf numFmtId="0" fontId="91" fillId="0" borderId="0" xfId="0" applyFont="1"/>
    <xf numFmtId="49" fontId="46" fillId="0" borderId="0" xfId="0" applyNumberFormat="1" applyFont="1" applyAlignment="1">
      <alignment horizontal="center" vertical="center"/>
    </xf>
    <xf numFmtId="49" fontId="86" fillId="0" borderId="0" xfId="0" applyNumberFormat="1" applyFont="1" applyAlignment="1" applyProtection="1">
      <alignment vertical="top" wrapText="1"/>
      <protection locked="0"/>
    </xf>
    <xf numFmtId="3" fontId="92" fillId="0" borderId="0" xfId="0" applyNumberFormat="1" applyFont="1" applyAlignment="1" applyProtection="1">
      <alignment horizontal="center" vertical="top"/>
      <protection locked="0"/>
    </xf>
    <xf numFmtId="3" fontId="86" fillId="0" borderId="0" xfId="0" applyNumberFormat="1" applyFont="1"/>
    <xf numFmtId="3" fontId="3" fillId="0" borderId="0" xfId="0" applyNumberFormat="1" applyFont="1"/>
    <xf numFmtId="3" fontId="58" fillId="0" borderId="0" xfId="0" applyNumberFormat="1" applyFont="1"/>
    <xf numFmtId="3" fontId="59" fillId="0" borderId="0" xfId="0" applyNumberFormat="1" applyFont="1"/>
    <xf numFmtId="3" fontId="48" fillId="0" borderId="0" xfId="0" applyNumberFormat="1" applyFont="1"/>
    <xf numFmtId="3" fontId="0" fillId="0" borderId="1" xfId="0" applyNumberFormat="1" applyBorder="1"/>
    <xf numFmtId="3" fontId="91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4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95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left"/>
    </xf>
    <xf numFmtId="0" fontId="96" fillId="0" borderId="2" xfId="0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0" fontId="98" fillId="0" borderId="0" xfId="0" applyFont="1"/>
    <xf numFmtId="0" fontId="99" fillId="0" borderId="0" xfId="0" applyFont="1"/>
    <xf numFmtId="3" fontId="71" fillId="0" borderId="2" xfId="0" applyNumberFormat="1" applyFont="1" applyBorder="1"/>
    <xf numFmtId="0" fontId="100" fillId="0" borderId="2" xfId="23" applyFont="1" applyBorder="1" applyAlignment="1">
      <alignment horizontal="left" wrapText="1"/>
    </xf>
    <xf numFmtId="3" fontId="44" fillId="0" borderId="2" xfId="0" applyNumberFormat="1" applyFont="1" applyBorder="1"/>
    <xf numFmtId="0" fontId="76" fillId="0" borderId="0" xfId="0" applyFont="1" applyAlignment="1">
      <alignment horizontal="left"/>
    </xf>
    <xf numFmtId="3" fontId="76" fillId="0" borderId="2" xfId="0" applyNumberFormat="1" applyFont="1" applyBorder="1"/>
    <xf numFmtId="0" fontId="101" fillId="0" borderId="0" xfId="0" applyFont="1"/>
    <xf numFmtId="0" fontId="102" fillId="0" borderId="0" xfId="0" applyFont="1"/>
    <xf numFmtId="49" fontId="100" fillId="0" borderId="2" xfId="23" applyNumberFormat="1" applyFont="1" applyBorder="1" applyAlignment="1" applyProtection="1">
      <alignment horizontal="right" vertical="center" wrapText="1"/>
      <protection locked="0"/>
    </xf>
    <xf numFmtId="0" fontId="51" fillId="0" borderId="2" xfId="0" applyFont="1" applyBorder="1" applyAlignment="1">
      <alignment horizontal="left"/>
    </xf>
    <xf numFmtId="0" fontId="76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9" fillId="0" borderId="33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49" fontId="103" fillId="0" borderId="33" xfId="0" applyNumberFormat="1" applyFont="1" applyBorder="1" applyAlignment="1">
      <alignment horizontal="center"/>
    </xf>
    <xf numFmtId="49" fontId="103" fillId="0" borderId="8" xfId="0" applyNumberFormat="1" applyFont="1" applyBorder="1" applyAlignment="1">
      <alignment horizontal="center"/>
    </xf>
    <xf numFmtId="49" fontId="44" fillId="2" borderId="8" xfId="0" applyNumberFormat="1" applyFont="1" applyFill="1" applyBorder="1" applyAlignment="1">
      <alignment horizontal="left" wrapText="1"/>
    </xf>
    <xf numFmtId="3" fontId="103" fillId="0" borderId="34" xfId="0" applyNumberFormat="1" applyFont="1" applyBorder="1" applyAlignment="1">
      <alignment horizontal="center"/>
    </xf>
    <xf numFmtId="49" fontId="44" fillId="0" borderId="33" xfId="0" applyNumberFormat="1" applyFont="1" applyBorder="1" applyAlignment="1">
      <alignment horizontal="center"/>
    </xf>
    <xf numFmtId="0" fontId="44" fillId="0" borderId="8" xfId="0" applyFont="1" applyBorder="1"/>
    <xf numFmtId="49" fontId="81" fillId="0" borderId="35" xfId="0" applyNumberFormat="1" applyFont="1" applyBorder="1" applyAlignment="1">
      <alignment horizontal="center" wrapText="1"/>
    </xf>
    <xf numFmtId="3" fontId="104" fillId="0" borderId="36" xfId="0" applyNumberFormat="1" applyFont="1" applyBorder="1" applyAlignment="1">
      <alignment horizontal="center"/>
    </xf>
    <xf numFmtId="0" fontId="105" fillId="0" borderId="19" xfId="0" applyFont="1" applyBorder="1" applyAlignment="1">
      <alignment horizontal="center" wrapText="1"/>
    </xf>
    <xf numFmtId="0" fontId="44" fillId="2" borderId="33" xfId="3" applyFont="1" applyFill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44" fillId="2" borderId="8" xfId="3" applyFont="1" applyFill="1" applyBorder="1" applyAlignment="1">
      <alignment horizontal="left" wrapText="1"/>
    </xf>
    <xf numFmtId="3" fontId="104" fillId="0" borderId="34" xfId="0" applyNumberFormat="1" applyFont="1" applyBorder="1" applyAlignment="1">
      <alignment horizontal="center"/>
    </xf>
    <xf numFmtId="3" fontId="104" fillId="0" borderId="37" xfId="0" applyNumberFormat="1" applyFont="1" applyBorder="1" applyAlignment="1">
      <alignment horizontal="center"/>
    </xf>
    <xf numFmtId="0" fontId="107" fillId="0" borderId="10" xfId="0" applyFont="1" applyBorder="1" applyAlignment="1">
      <alignment horizontal="center"/>
    </xf>
    <xf numFmtId="0" fontId="107" fillId="0" borderId="14" xfId="0" applyFont="1" applyBorder="1" applyAlignment="1">
      <alignment horizontal="center"/>
    </xf>
    <xf numFmtId="0" fontId="107" fillId="0" borderId="19" xfId="0" applyFont="1" applyBorder="1" applyAlignment="1">
      <alignment horizontal="left"/>
    </xf>
    <xf numFmtId="3" fontId="71" fillId="0" borderId="39" xfId="0" applyNumberFormat="1" applyFont="1" applyBorder="1" applyAlignment="1">
      <alignment horizontal="right" vertical="center"/>
    </xf>
    <xf numFmtId="0" fontId="103" fillId="0" borderId="10" xfId="0" applyFont="1" applyBorder="1" applyAlignment="1">
      <alignment horizontal="center"/>
    </xf>
    <xf numFmtId="0" fontId="108" fillId="0" borderId="14" xfId="0" applyFont="1" applyBorder="1" applyAlignment="1">
      <alignment horizontal="left"/>
    </xf>
    <xf numFmtId="0" fontId="44" fillId="0" borderId="19" xfId="0" applyFont="1" applyBorder="1" applyAlignment="1">
      <alignment horizontal="left"/>
    </xf>
    <xf numFmtId="3" fontId="44" fillId="0" borderId="39" xfId="0" applyNumberFormat="1" applyFont="1" applyBorder="1" applyAlignment="1">
      <alignment horizontal="right" vertical="center"/>
    </xf>
    <xf numFmtId="49" fontId="44" fillId="0" borderId="10" xfId="0" applyNumberFormat="1" applyFont="1" applyBorder="1" applyAlignment="1">
      <alignment horizontal="center"/>
    </xf>
    <xf numFmtId="49" fontId="44" fillId="0" borderId="8" xfId="0" applyNumberFormat="1" applyFont="1" applyBorder="1" applyAlignment="1">
      <alignment horizontal="center"/>
    </xf>
    <xf numFmtId="0" fontId="44" fillId="0" borderId="8" xfId="0" applyFont="1" applyBorder="1" applyAlignment="1">
      <alignment wrapText="1"/>
    </xf>
    <xf numFmtId="3" fontId="44" fillId="0" borderId="39" xfId="0" applyNumberFormat="1" applyFont="1" applyBorder="1"/>
    <xf numFmtId="3" fontId="81" fillId="0" borderId="11" xfId="0" applyNumberFormat="1" applyFont="1" applyBorder="1"/>
    <xf numFmtId="3" fontId="81" fillId="0" borderId="39" xfId="0" applyNumberFormat="1" applyFont="1" applyBorder="1"/>
    <xf numFmtId="0" fontId="44" fillId="0" borderId="12" xfId="0" applyFont="1" applyBorder="1" applyAlignment="1">
      <alignment horizontal="center"/>
    </xf>
    <xf numFmtId="0" fontId="44" fillId="0" borderId="8" xfId="0" applyFont="1" applyBorder="1" applyAlignment="1">
      <alignment horizontal="left"/>
    </xf>
    <xf numFmtId="3" fontId="44" fillId="0" borderId="39" xfId="0" applyNumberFormat="1" applyFont="1" applyBorder="1" applyAlignment="1">
      <alignment horizontal="right"/>
    </xf>
    <xf numFmtId="3" fontId="81" fillId="0" borderId="39" xfId="0" applyNumberFormat="1" applyFont="1" applyBorder="1" applyAlignment="1">
      <alignment horizontal="right"/>
    </xf>
    <xf numFmtId="3" fontId="44" fillId="0" borderId="11" xfId="0" applyNumberFormat="1" applyFont="1" applyBorder="1" applyAlignment="1">
      <alignment horizontal="right"/>
    </xf>
    <xf numFmtId="3" fontId="81" fillId="0" borderId="11" xfId="0" applyNumberFormat="1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6" fillId="0" borderId="8" xfId="0" applyFont="1" applyBorder="1" applyAlignment="1">
      <alignment horizontal="left"/>
    </xf>
    <xf numFmtId="3" fontId="76" fillId="0" borderId="11" xfId="0" applyNumberFormat="1" applyFont="1" applyBorder="1" applyAlignment="1">
      <alignment horizontal="right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44" fillId="0" borderId="41" xfId="0" applyFont="1" applyBorder="1"/>
    <xf numFmtId="3" fontId="44" fillId="0" borderId="42" xfId="0" applyNumberFormat="1" applyFont="1" applyBorder="1" applyAlignment="1">
      <alignment horizontal="right"/>
    </xf>
    <xf numFmtId="3" fontId="44" fillId="0" borderId="0" xfId="0" applyNumberFormat="1" applyFont="1" applyAlignment="1">
      <alignment horizontal="right"/>
    </xf>
    <xf numFmtId="49" fontId="15" fillId="0" borderId="0" xfId="0" applyNumberFormat="1" applyFont="1" applyAlignment="1" applyProtection="1">
      <alignment horizontal="left"/>
      <protection locked="0"/>
    </xf>
    <xf numFmtId="3" fontId="109" fillId="0" borderId="0" xfId="0" applyNumberFormat="1" applyFont="1"/>
    <xf numFmtId="0" fontId="35" fillId="0" borderId="0" xfId="0" applyFont="1"/>
    <xf numFmtId="0" fontId="3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0" fillId="0" borderId="0" xfId="0" applyFont="1"/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left"/>
    </xf>
    <xf numFmtId="0" fontId="1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9" fillId="0" borderId="0" xfId="0" applyFont="1"/>
    <xf numFmtId="0" fontId="50" fillId="0" borderId="2" xfId="0" applyFont="1" applyBorder="1" applyAlignment="1">
      <alignment horizontal="center" vertical="center" wrapText="1"/>
    </xf>
    <xf numFmtId="0" fontId="112" fillId="0" borderId="0" xfId="0" applyFont="1"/>
    <xf numFmtId="0" fontId="113" fillId="0" borderId="0" xfId="0" applyFont="1"/>
    <xf numFmtId="0" fontId="50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14" fillId="0" borderId="0" xfId="0" applyFont="1"/>
    <xf numFmtId="49" fontId="76" fillId="0" borderId="2" xfId="0" applyNumberFormat="1" applyFont="1" applyBorder="1" applyAlignment="1">
      <alignment horizontal="center" wrapText="1"/>
    </xf>
    <xf numFmtId="49" fontId="76" fillId="0" borderId="2" xfId="1" applyNumberFormat="1" applyFont="1" applyBorder="1" applyAlignment="1" applyProtection="1">
      <alignment horizontal="left" wrapText="1"/>
      <protection locked="0"/>
    </xf>
    <xf numFmtId="0" fontId="76" fillId="0" borderId="2" xfId="0" applyFont="1" applyBorder="1" applyAlignment="1">
      <alignment horizontal="center"/>
    </xf>
    <xf numFmtId="3" fontId="76" fillId="0" borderId="2" xfId="0" applyNumberFormat="1" applyFont="1" applyBorder="1" applyAlignment="1">
      <alignment horizontal="center"/>
    </xf>
    <xf numFmtId="3" fontId="76" fillId="0" borderId="0" xfId="0" applyNumberFormat="1" applyFont="1"/>
    <xf numFmtId="3" fontId="44" fillId="0" borderId="2" xfId="0" applyNumberFormat="1" applyFont="1" applyBorder="1" applyAlignment="1">
      <alignment horizontal="center"/>
    </xf>
    <xf numFmtId="3" fontId="37" fillId="0" borderId="0" xfId="0" applyNumberFormat="1" applyFont="1"/>
    <xf numFmtId="49" fontId="71" fillId="0" borderId="2" xfId="0" applyNumberFormat="1" applyFont="1" applyBorder="1" applyAlignment="1">
      <alignment horizontal="left" wrapText="1"/>
    </xf>
    <xf numFmtId="0" fontId="71" fillId="0" borderId="2" xfId="0" applyFont="1" applyBorder="1" applyAlignment="1">
      <alignment horizontal="center" wrapText="1"/>
    </xf>
    <xf numFmtId="3" fontId="71" fillId="0" borderId="2" xfId="0" applyNumberFormat="1" applyFont="1" applyBorder="1" applyAlignment="1">
      <alignment horizontal="center"/>
    </xf>
    <xf numFmtId="49" fontId="44" fillId="0" borderId="43" xfId="0" applyNumberFormat="1" applyFont="1" applyBorder="1" applyAlignment="1">
      <alignment horizontal="left" wrapText="1"/>
    </xf>
    <xf numFmtId="49" fontId="44" fillId="0" borderId="2" xfId="0" applyNumberFormat="1" applyFont="1" applyBorder="1" applyAlignment="1">
      <alignment horizontal="center" wrapText="1"/>
    </xf>
    <xf numFmtId="0" fontId="44" fillId="0" borderId="43" xfId="0" applyFont="1" applyBorder="1" applyAlignment="1">
      <alignment horizontal="left" wrapText="1"/>
    </xf>
    <xf numFmtId="49" fontId="44" fillId="0" borderId="2" xfId="0" applyNumberFormat="1" applyFont="1" applyBorder="1" applyAlignment="1">
      <alignment wrapText="1"/>
    </xf>
    <xf numFmtId="49" fontId="87" fillId="0" borderId="2" xfId="0" applyNumberFormat="1" applyFont="1" applyBorder="1" applyAlignment="1">
      <alignment horizontal="center" vertical="center" wrapText="1"/>
    </xf>
    <xf numFmtId="49" fontId="71" fillId="0" borderId="2" xfId="0" applyNumberFormat="1" applyFont="1" applyBorder="1" applyAlignment="1">
      <alignment vertical="center" wrapText="1"/>
    </xf>
    <xf numFmtId="0" fontId="71" fillId="0" borderId="2" xfId="0" applyFont="1" applyBorder="1" applyAlignment="1">
      <alignment vertical="center" wrapText="1"/>
    </xf>
    <xf numFmtId="0" fontId="37" fillId="0" borderId="0" xfId="0" applyFont="1"/>
    <xf numFmtId="49" fontId="71" fillId="0" borderId="2" xfId="0" applyNumberFormat="1" applyFont="1" applyBorder="1" applyAlignment="1">
      <alignment horizontal="center" vertical="center" wrapText="1"/>
    </xf>
    <xf numFmtId="49" fontId="71" fillId="0" borderId="2" xfId="0" applyNumberFormat="1" applyFont="1" applyBorder="1" applyAlignment="1" applyProtection="1">
      <alignment vertical="center" wrapText="1"/>
      <protection locked="0"/>
    </xf>
    <xf numFmtId="3" fontId="71" fillId="0" borderId="4" xfId="0" applyNumberFormat="1" applyFont="1" applyBorder="1" applyAlignment="1">
      <alignment horizontal="center"/>
    </xf>
    <xf numFmtId="3" fontId="30" fillId="0" borderId="2" xfId="0" applyNumberFormat="1" applyFont="1" applyBorder="1"/>
    <xf numFmtId="49" fontId="73" fillId="0" borderId="2" xfId="0" applyNumberFormat="1" applyFont="1" applyBorder="1" applyAlignment="1">
      <alignment horizontal="center" vertical="center" wrapText="1"/>
    </xf>
    <xf numFmtId="49" fontId="73" fillId="0" borderId="2" xfId="0" applyNumberFormat="1" applyFont="1" applyBorder="1" applyAlignment="1">
      <alignment vertical="center" wrapText="1"/>
    </xf>
    <xf numFmtId="49" fontId="70" fillId="0" borderId="2" xfId="0" applyNumberFormat="1" applyFont="1" applyBorder="1" applyAlignment="1">
      <alignment wrapText="1"/>
    </xf>
    <xf numFmtId="0" fontId="44" fillId="0" borderId="2" xfId="0" applyFont="1" applyBorder="1" applyAlignment="1">
      <alignment vertical="center" wrapText="1"/>
    </xf>
    <xf numFmtId="49" fontId="68" fillId="0" borderId="2" xfId="0" applyNumberFormat="1" applyFont="1" applyBorder="1" applyAlignment="1" applyProtection="1">
      <alignment wrapText="1"/>
      <protection locked="0"/>
    </xf>
    <xf numFmtId="0" fontId="44" fillId="0" borderId="2" xfId="0" applyFont="1" applyBorder="1" applyAlignment="1">
      <alignment horizontal="center" vertical="center" wrapText="1"/>
    </xf>
    <xf numFmtId="49" fontId="68" fillId="0" borderId="2" xfId="0" applyNumberFormat="1" applyFont="1" applyBorder="1" applyAlignment="1" applyProtection="1">
      <alignment vertical="center" wrapText="1"/>
      <protection locked="0"/>
    </xf>
    <xf numFmtId="49" fontId="64" fillId="0" borderId="2" xfId="0" applyNumberFormat="1" applyFont="1" applyBorder="1" applyAlignment="1">
      <alignment horizontal="center" wrapText="1"/>
    </xf>
    <xf numFmtId="49" fontId="76" fillId="0" borderId="2" xfId="0" applyNumberFormat="1" applyFont="1" applyBorder="1" applyAlignment="1">
      <alignment horizontal="center"/>
    </xf>
    <xf numFmtId="49" fontId="64" fillId="0" borderId="2" xfId="0" applyNumberFormat="1" applyFont="1" applyBorder="1" applyAlignment="1" applyProtection="1">
      <alignment horizontal="left" wrapText="1"/>
      <protection locked="0"/>
    </xf>
    <xf numFmtId="0" fontId="76" fillId="0" borderId="2" xfId="0" applyFont="1" applyBorder="1" applyAlignment="1">
      <alignment horizontal="justify" wrapText="1"/>
    </xf>
    <xf numFmtId="0" fontId="76" fillId="0" borderId="2" xfId="0" applyFont="1" applyBorder="1" applyAlignment="1">
      <alignment horizontal="center" wrapText="1"/>
    </xf>
    <xf numFmtId="3" fontId="115" fillId="0" borderId="0" xfId="0" applyNumberFormat="1" applyFont="1"/>
    <xf numFmtId="0" fontId="71" fillId="0" borderId="2" xfId="0" applyFont="1" applyBorder="1" applyAlignment="1">
      <alignment horizontal="left" wrapText="1"/>
    </xf>
    <xf numFmtId="3" fontId="116" fillId="0" borderId="2" xfId="0" applyNumberFormat="1" applyFont="1" applyBorder="1" applyAlignment="1">
      <alignment horizontal="center"/>
    </xf>
    <xf numFmtId="49" fontId="68" fillId="0" borderId="2" xfId="0" applyNumberFormat="1" applyFont="1" applyBorder="1" applyAlignment="1">
      <alignment horizontal="center" vertical="center" wrapText="1"/>
    </xf>
    <xf numFmtId="49" fontId="66" fillId="0" borderId="2" xfId="0" applyNumberFormat="1" applyFont="1" applyBorder="1" applyAlignment="1" applyProtection="1">
      <alignment horizontal="left" wrapText="1"/>
      <protection locked="0"/>
    </xf>
    <xf numFmtId="3" fontId="76" fillId="0" borderId="2" xfId="0" applyNumberFormat="1" applyFont="1" applyBorder="1" applyAlignment="1">
      <alignment horizontal="center" wrapText="1"/>
    </xf>
    <xf numFmtId="0" fontId="71" fillId="0" borderId="0" xfId="0" applyFont="1"/>
    <xf numFmtId="4" fontId="115" fillId="0" borderId="0" xfId="0" applyNumberFormat="1" applyFont="1"/>
    <xf numFmtId="49" fontId="70" fillId="0" borderId="2" xfId="0" applyNumberFormat="1" applyFont="1" applyBorder="1" applyAlignment="1">
      <alignment vertical="center" wrapText="1"/>
    </xf>
    <xf numFmtId="49" fontId="71" fillId="0" borderId="0" xfId="0" applyNumberFormat="1" applyFont="1" applyAlignment="1">
      <alignment vertical="center" wrapText="1"/>
    </xf>
    <xf numFmtId="0" fontId="71" fillId="0" borderId="2" xfId="0" applyFont="1" applyBorder="1" applyAlignment="1">
      <alignment horizontal="center" vertical="center" wrapText="1"/>
    </xf>
    <xf numFmtId="3" fontId="116" fillId="0" borderId="2" xfId="0" applyNumberFormat="1" applyFont="1" applyBorder="1" applyAlignment="1">
      <alignment horizontal="center" wrapText="1"/>
    </xf>
    <xf numFmtId="3" fontId="117" fillId="0" borderId="2" xfId="0" applyNumberFormat="1" applyFont="1" applyBorder="1" applyAlignment="1">
      <alignment horizontal="center" wrapText="1"/>
    </xf>
    <xf numFmtId="3" fontId="87" fillId="0" borderId="2" xfId="0" applyNumberFormat="1" applyFont="1" applyBorder="1" applyAlignment="1">
      <alignment horizontal="center" wrapText="1"/>
    </xf>
    <xf numFmtId="0" fontId="44" fillId="0" borderId="27" xfId="0" applyFont="1" applyBorder="1" applyAlignment="1">
      <alignment vertical="center" wrapText="1"/>
    </xf>
    <xf numFmtId="0" fontId="118" fillId="0" borderId="0" xfId="0" applyFont="1"/>
    <xf numFmtId="0" fontId="81" fillId="0" borderId="0" xfId="0" applyFont="1"/>
    <xf numFmtId="49" fontId="87" fillId="0" borderId="2" xfId="0" applyNumberFormat="1" applyFont="1" applyBorder="1" applyAlignment="1" applyProtection="1">
      <alignment wrapText="1"/>
      <protection locked="0"/>
    </xf>
    <xf numFmtId="0" fontId="119" fillId="0" borderId="0" xfId="0" applyFont="1"/>
    <xf numFmtId="49" fontId="71" fillId="0" borderId="2" xfId="0" applyNumberFormat="1" applyFont="1" applyBorder="1" applyAlignment="1">
      <alignment horizontal="center"/>
    </xf>
    <xf numFmtId="49" fontId="73" fillId="0" borderId="2" xfId="0" applyNumberFormat="1" applyFont="1" applyBorder="1" applyAlignment="1">
      <alignment horizontal="center"/>
    </xf>
    <xf numFmtId="49" fontId="73" fillId="0" borderId="2" xfId="0" applyNumberFormat="1" applyFont="1" applyBorder="1" applyAlignment="1">
      <alignment horizontal="left" wrapText="1"/>
    </xf>
    <xf numFmtId="49" fontId="71" fillId="0" borderId="27" xfId="0" applyNumberFormat="1" applyFont="1" applyBorder="1" applyAlignment="1">
      <alignment horizontal="center"/>
    </xf>
    <xf numFmtId="49" fontId="87" fillId="0" borderId="2" xfId="0" applyNumberFormat="1" applyFont="1" applyBorder="1" applyAlignment="1" applyProtection="1">
      <alignment horizontal="left" wrapText="1"/>
      <protection locked="0"/>
    </xf>
    <xf numFmtId="49" fontId="64" fillId="0" borderId="2" xfId="0" applyNumberFormat="1" applyFont="1" applyBorder="1" applyAlignment="1">
      <alignment horizontal="center" vertical="center" wrapText="1"/>
    </xf>
    <xf numFmtId="49" fontId="73" fillId="0" borderId="2" xfId="0" applyNumberFormat="1" applyFont="1" applyBorder="1" applyAlignment="1" applyProtection="1">
      <alignment horizontal="left" wrapText="1"/>
      <protection locked="0"/>
    </xf>
    <xf numFmtId="3" fontId="6" fillId="0" borderId="2" xfId="0" applyNumberFormat="1" applyFont="1" applyBorder="1"/>
    <xf numFmtId="49" fontId="73" fillId="0" borderId="2" xfId="0" applyNumberFormat="1" applyFont="1" applyBorder="1" applyAlignment="1">
      <alignment horizontal="center" wrapText="1"/>
    </xf>
    <xf numFmtId="49" fontId="87" fillId="0" borderId="25" xfId="0" applyNumberFormat="1" applyFont="1" applyBorder="1" applyAlignment="1">
      <alignment horizontal="center" wrapText="1"/>
    </xf>
    <xf numFmtId="49" fontId="87" fillId="0" borderId="25" xfId="0" applyNumberFormat="1" applyFont="1" applyBorder="1" applyAlignment="1">
      <alignment horizontal="center" vertical="center" wrapText="1"/>
    </xf>
    <xf numFmtId="0" fontId="120" fillId="0" borderId="0" xfId="0" applyFont="1"/>
    <xf numFmtId="49" fontId="44" fillId="0" borderId="4" xfId="0" applyNumberFormat="1" applyFont="1" applyBorder="1" applyAlignment="1">
      <alignment wrapText="1"/>
    </xf>
    <xf numFmtId="0" fontId="44" fillId="0" borderId="4" xfId="0" applyFont="1" applyBorder="1" applyAlignment="1">
      <alignment wrapText="1"/>
    </xf>
    <xf numFmtId="0" fontId="121" fillId="0" borderId="0" xfId="0" applyFont="1"/>
    <xf numFmtId="49" fontId="71" fillId="0" borderId="2" xfId="0" applyNumberFormat="1" applyFont="1" applyBorder="1" applyAlignment="1">
      <alignment horizontal="center" wrapText="1"/>
    </xf>
    <xf numFmtId="49" fontId="71" fillId="0" borderId="4" xfId="0" applyNumberFormat="1" applyFont="1" applyBorder="1" applyAlignment="1">
      <alignment wrapText="1"/>
    </xf>
    <xf numFmtId="4" fontId="71" fillId="0" borderId="2" xfId="0" applyNumberFormat="1" applyFont="1" applyBorder="1" applyAlignment="1">
      <alignment horizontal="center" wrapText="1"/>
    </xf>
    <xf numFmtId="0" fontId="122" fillId="0" borderId="0" xfId="0" applyFont="1"/>
    <xf numFmtId="4" fontId="71" fillId="0" borderId="2" xfId="0" applyNumberFormat="1" applyFont="1" applyBorder="1" applyAlignment="1">
      <alignment horizontal="center"/>
    </xf>
    <xf numFmtId="49" fontId="123" fillId="3" borderId="2" xfId="0" applyNumberFormat="1" applyFont="1" applyFill="1" applyBorder="1" applyAlignment="1">
      <alignment horizontal="center" wrapText="1"/>
    </xf>
    <xf numFmtId="49" fontId="123" fillId="3" borderId="2" xfId="0" applyNumberFormat="1" applyFont="1" applyFill="1" applyBorder="1" applyAlignment="1">
      <alignment horizontal="center" vertical="center" wrapText="1"/>
    </xf>
    <xf numFmtId="49" fontId="124" fillId="3" borderId="2" xfId="0" applyNumberFormat="1" applyFont="1" applyFill="1" applyBorder="1" applyAlignment="1" applyProtection="1">
      <alignment horizontal="left" wrapText="1"/>
      <protection locked="0"/>
    </xf>
    <xf numFmtId="0" fontId="71" fillId="3" borderId="2" xfId="0" applyFont="1" applyFill="1" applyBorder="1" applyAlignment="1">
      <alignment wrapText="1"/>
    </xf>
    <xf numFmtId="0" fontId="71" fillId="3" borderId="2" xfId="0" applyFont="1" applyFill="1" applyBorder="1" applyAlignment="1">
      <alignment horizontal="center" wrapText="1"/>
    </xf>
    <xf numFmtId="3" fontId="116" fillId="3" borderId="2" xfId="0" applyNumberFormat="1" applyFont="1" applyFill="1" applyBorder="1" applyAlignment="1">
      <alignment horizontal="center" wrapText="1"/>
    </xf>
    <xf numFmtId="3" fontId="116" fillId="3" borderId="2" xfId="0" applyNumberFormat="1" applyFont="1" applyFill="1" applyBorder="1" applyAlignment="1">
      <alignment horizontal="center"/>
    </xf>
    <xf numFmtId="0" fontId="71" fillId="0" borderId="0" xfId="0" applyFont="1" applyAlignment="1">
      <alignment wrapText="1"/>
    </xf>
    <xf numFmtId="49" fontId="76" fillId="5" borderId="2" xfId="0" applyNumberFormat="1" applyFont="1" applyFill="1" applyBorder="1" applyAlignment="1">
      <alignment horizontal="center"/>
    </xf>
    <xf numFmtId="0" fontId="76" fillId="5" borderId="2" xfId="0" applyFont="1" applyFill="1" applyBorder="1" applyAlignment="1">
      <alignment horizontal="center" wrapText="1"/>
    </xf>
    <xf numFmtId="3" fontId="76" fillId="5" borderId="2" xfId="0" applyNumberFormat="1" applyFont="1" applyFill="1" applyBorder="1" applyAlignment="1">
      <alignment horizontal="center"/>
    </xf>
    <xf numFmtId="0" fontId="91" fillId="0" borderId="0" xfId="0" applyFont="1" applyAlignment="1">
      <alignment horizontal="center" vertical="center"/>
    </xf>
    <xf numFmtId="4" fontId="76" fillId="5" borderId="0" xfId="0" applyNumberFormat="1" applyFont="1" applyFill="1" applyAlignment="1">
      <alignment horizontal="center"/>
    </xf>
    <xf numFmtId="0" fontId="73" fillId="0" borderId="0" xfId="0" applyFont="1"/>
    <xf numFmtId="0" fontId="73" fillId="0" borderId="0" xfId="0" applyFont="1" applyAlignment="1">
      <alignment horizontal="center"/>
    </xf>
    <xf numFmtId="0" fontId="70" fillId="0" borderId="0" xfId="0" applyFont="1"/>
    <xf numFmtId="0" fontId="99" fillId="0" borderId="0" xfId="0" applyFont="1" applyAlignment="1">
      <alignment horizontal="center"/>
    </xf>
    <xf numFmtId="49" fontId="39" fillId="0" borderId="0" xfId="0" applyNumberFormat="1" applyFont="1" applyAlignment="1" applyProtection="1">
      <alignment horizontal="left"/>
      <protection locked="0"/>
    </xf>
    <xf numFmtId="0" fontId="31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right"/>
    </xf>
    <xf numFmtId="0" fontId="8" fillId="0" borderId="8" xfId="0" applyFont="1" applyBorder="1" applyAlignment="1">
      <alignment horizontal="left" wrapText="1"/>
    </xf>
    <xf numFmtId="3" fontId="9" fillId="0" borderId="8" xfId="0" applyNumberFormat="1" applyFont="1" applyBorder="1" applyAlignment="1">
      <alignment horizontal="right" wrapText="1"/>
    </xf>
    <xf numFmtId="3" fontId="31" fillId="0" borderId="8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distributed" wrapText="1"/>
    </xf>
    <xf numFmtId="0" fontId="9" fillId="0" borderId="0" xfId="0" applyFont="1"/>
    <xf numFmtId="49" fontId="12" fillId="0" borderId="0" xfId="0" applyNumberFormat="1" applyFont="1" applyAlignment="1" applyProtection="1">
      <alignment horizontal="center" vertical="top"/>
      <protection locked="0"/>
    </xf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53" fillId="0" borderId="2" xfId="26" applyNumberFormat="1" applyFont="1" applyBorder="1" applyAlignment="1">
      <alignment horizontal="center" wrapText="1"/>
    </xf>
    <xf numFmtId="49" fontId="56" fillId="0" borderId="0" xfId="26" applyNumberFormat="1" applyFont="1" applyAlignment="1" applyProtection="1">
      <alignment horizontal="left" vertical="top" wrapText="1"/>
      <protection locked="0"/>
    </xf>
    <xf numFmtId="0" fontId="44" fillId="0" borderId="0" xfId="26" applyFont="1"/>
    <xf numFmtId="0" fontId="44" fillId="0" borderId="0" xfId="26" applyFont="1" applyAlignment="1">
      <alignment horizontal="right"/>
    </xf>
    <xf numFmtId="1" fontId="45" fillId="0" borderId="0" xfId="26" applyNumberFormat="1" applyFont="1" applyAlignment="1">
      <alignment horizontal="center" vertical="center" wrapText="1"/>
    </xf>
    <xf numFmtId="0" fontId="50" fillId="0" borderId="2" xfId="26" applyFont="1" applyBorder="1" applyAlignment="1">
      <alignment horizontal="center" vertical="center" wrapText="1"/>
    </xf>
    <xf numFmtId="49" fontId="51" fillId="0" borderId="2" xfId="26" applyNumberFormat="1" applyFont="1" applyBorder="1" applyAlignment="1">
      <alignment horizontal="center" vertical="center" wrapText="1"/>
    </xf>
    <xf numFmtId="0" fontId="51" fillId="0" borderId="2" xfId="26" applyFont="1" applyBorder="1" applyAlignment="1">
      <alignment horizontal="center" vertical="center"/>
    </xf>
    <xf numFmtId="0" fontId="51" fillId="0" borderId="2" xfId="26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59" fillId="0" borderId="2" xfId="0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 textRotation="255"/>
    </xf>
    <xf numFmtId="0" fontId="48" fillId="0" borderId="2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49" fontId="61" fillId="0" borderId="0" xfId="26" applyNumberFormat="1" applyFont="1" applyAlignment="1">
      <alignment horizontal="left" wrapText="1"/>
    </xf>
    <xf numFmtId="1" fontId="44" fillId="0" borderId="0" xfId="26" applyNumberFormat="1" applyFont="1" applyAlignment="1">
      <alignment horizontal="left" vertical="top" wrapText="1"/>
    </xf>
    <xf numFmtId="0" fontId="48" fillId="0" borderId="2" xfId="0" applyFont="1" applyBorder="1" applyAlignment="1">
      <alignment horizontal="center" vertical="center" wrapText="1"/>
    </xf>
    <xf numFmtId="49" fontId="81" fillId="0" borderId="10" xfId="0" applyNumberFormat="1" applyFont="1" applyBorder="1" applyAlignment="1">
      <alignment horizontal="left" wrapText="1"/>
    </xf>
    <xf numFmtId="0" fontId="11" fillId="0" borderId="0" xfId="0" applyFont="1" applyAlignment="1">
      <alignment horizontal="center"/>
    </xf>
    <xf numFmtId="49" fontId="81" fillId="0" borderId="10" xfId="0" applyNumberFormat="1" applyFont="1" applyBorder="1" applyAlignment="1">
      <alignment horizontal="left" vertical="distributed" wrapText="1"/>
    </xf>
    <xf numFmtId="0" fontId="106" fillId="0" borderId="38" xfId="0" applyFont="1" applyBorder="1" applyAlignment="1">
      <alignment horizontal="left"/>
    </xf>
    <xf numFmtId="49" fontId="81" fillId="0" borderId="10" xfId="0" applyNumberFormat="1" applyFont="1" applyBorder="1" applyAlignment="1">
      <alignment horizontal="center" wrapText="1"/>
    </xf>
    <xf numFmtId="49" fontId="81" fillId="0" borderId="35" xfId="0" applyNumberFormat="1" applyFont="1" applyBorder="1" applyAlignment="1">
      <alignment horizontal="center" wrapText="1"/>
    </xf>
    <xf numFmtId="0" fontId="81" fillId="2" borderId="33" xfId="3" applyFont="1" applyFill="1" applyBorder="1" applyAlignment="1">
      <alignment horizontal="center" wrapText="1"/>
    </xf>
    <xf numFmtId="49" fontId="67" fillId="0" borderId="2" xfId="23" applyNumberFormat="1" applyFont="1" applyBorder="1" applyAlignment="1" applyProtection="1">
      <alignment wrapText="1"/>
      <protection locked="0"/>
    </xf>
    <xf numFmtId="0" fontId="76" fillId="0" borderId="0" xfId="0" applyFont="1" applyAlignment="1">
      <alignment horizontal="center"/>
    </xf>
    <xf numFmtId="0" fontId="103" fillId="0" borderId="30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/>
    </xf>
    <xf numFmtId="0" fontId="76" fillId="0" borderId="2" xfId="0" applyFont="1" applyBorder="1" applyAlignment="1">
      <alignment horizontal="left"/>
    </xf>
    <xf numFmtId="0" fontId="5" fillId="0" borderId="2" xfId="23" applyFont="1" applyBorder="1" applyAlignment="1">
      <alignment horizontal="left" vertical="center" wrapText="1"/>
    </xf>
    <xf numFmtId="0" fontId="76" fillId="0" borderId="2" xfId="0" applyFont="1" applyBorder="1"/>
    <xf numFmtId="0" fontId="67" fillId="0" borderId="2" xfId="23" applyFont="1" applyBorder="1" applyAlignment="1">
      <alignment vertical="center" wrapText="1"/>
    </xf>
    <xf numFmtId="0" fontId="50" fillId="0" borderId="2" xfId="23" applyFont="1" applyBorder="1"/>
    <xf numFmtId="0" fontId="46" fillId="0" borderId="2" xfId="25" applyFont="1" applyBorder="1" applyAlignment="1">
      <alignment horizontal="left" vertical="center" wrapText="1"/>
    </xf>
    <xf numFmtId="0" fontId="76" fillId="0" borderId="2" xfId="25" applyFont="1" applyBorder="1" applyAlignment="1">
      <alignment horizontal="left" vertical="center" wrapText="1"/>
    </xf>
    <xf numFmtId="49" fontId="76" fillId="0" borderId="2" xfId="0" applyNumberFormat="1" applyFont="1" applyBorder="1" applyAlignment="1">
      <alignment wrapText="1"/>
    </xf>
    <xf numFmtId="0" fontId="97" fillId="0" borderId="2" xfId="0" applyFont="1" applyBorder="1" applyAlignment="1">
      <alignment horizontal="left"/>
    </xf>
    <xf numFmtId="0" fontId="97" fillId="0" borderId="2" xfId="0" applyFont="1" applyBorder="1" applyAlignment="1">
      <alignment wrapText="1"/>
    </xf>
    <xf numFmtId="0" fontId="46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95" fillId="0" borderId="2" xfId="0" applyFont="1" applyBorder="1" applyAlignment="1">
      <alignment horizontal="center" vertic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left" vertical="distributed" wrapText="1"/>
    </xf>
    <xf numFmtId="0" fontId="21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left"/>
    </xf>
    <xf numFmtId="49" fontId="46" fillId="0" borderId="1" xfId="26" applyNumberFormat="1" applyFont="1" applyBorder="1" applyAlignment="1">
      <alignment horizontal="center" wrapText="1"/>
    </xf>
    <xf numFmtId="1" fontId="3" fillId="0" borderId="0" xfId="26" applyNumberFormat="1" applyAlignment="1">
      <alignment horizontal="center" vertical="top" wrapText="1"/>
    </xf>
    <xf numFmtId="0" fontId="59" fillId="0" borderId="2" xfId="27" applyFont="1" applyBorder="1" applyAlignment="1">
      <alignment horizontal="center" vertical="center" wrapText="1"/>
    </xf>
    <xf numFmtId="0" fontId="62" fillId="0" borderId="2" xfId="27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</cellXfs>
  <cellStyles count="30">
    <cellStyle name="Normal_meresha_07" xfId="2" xr:uid="{00000000-0005-0000-0000-000006000000}"/>
    <cellStyle name="Normal_Доходи" xfId="3" xr:uid="{00000000-0005-0000-0000-000007000000}"/>
    <cellStyle name="Гіперпосилання" xfId="1" builtinId="8"/>
    <cellStyle name="Звичайний" xfId="0" builtinId="0"/>
    <cellStyle name="Звичайний 10" xfId="4" xr:uid="{00000000-0005-0000-0000-000008000000}"/>
    <cellStyle name="Звичайний 11" xfId="5" xr:uid="{00000000-0005-0000-0000-000009000000}"/>
    <cellStyle name="Звичайний 12" xfId="6" xr:uid="{00000000-0005-0000-0000-00000A000000}"/>
    <cellStyle name="Звичайний 13" xfId="7" xr:uid="{00000000-0005-0000-0000-00000B000000}"/>
    <cellStyle name="Звичайний 14" xfId="8" xr:uid="{00000000-0005-0000-0000-00000C000000}"/>
    <cellStyle name="Звичайний 15" xfId="9" xr:uid="{00000000-0005-0000-0000-00000D000000}"/>
    <cellStyle name="Звичайний 16" xfId="10" xr:uid="{00000000-0005-0000-0000-00000E000000}"/>
    <cellStyle name="Звичайний 17" xfId="11" xr:uid="{00000000-0005-0000-0000-00000F000000}"/>
    <cellStyle name="Звичайний 18" xfId="12" xr:uid="{00000000-0005-0000-0000-000010000000}"/>
    <cellStyle name="Звичайний 19" xfId="13" xr:uid="{00000000-0005-0000-0000-000011000000}"/>
    <cellStyle name="Звичайний 2" xfId="14" xr:uid="{00000000-0005-0000-0000-000012000000}"/>
    <cellStyle name="Звичайний 20" xfId="15" xr:uid="{00000000-0005-0000-0000-000013000000}"/>
    <cellStyle name="Звичайний 3" xfId="16" xr:uid="{00000000-0005-0000-0000-000014000000}"/>
    <cellStyle name="Звичайний 4" xfId="17" xr:uid="{00000000-0005-0000-0000-000015000000}"/>
    <cellStyle name="Звичайний 5" xfId="18" xr:uid="{00000000-0005-0000-0000-000016000000}"/>
    <cellStyle name="Звичайний 6" xfId="19" xr:uid="{00000000-0005-0000-0000-000017000000}"/>
    <cellStyle name="Звичайний 7" xfId="20" xr:uid="{00000000-0005-0000-0000-000018000000}"/>
    <cellStyle name="Звичайний 8" xfId="21" xr:uid="{00000000-0005-0000-0000-000019000000}"/>
    <cellStyle name="Звичайний 9" xfId="22" xr:uid="{00000000-0005-0000-0000-00001A000000}"/>
    <cellStyle name="Обычный 2" xfId="23" xr:uid="{00000000-0005-0000-0000-00001B000000}"/>
    <cellStyle name="Обычный 2 2" xfId="24" xr:uid="{00000000-0005-0000-0000-00001C000000}"/>
    <cellStyle name="Обычный_2" xfId="25" xr:uid="{00000000-0005-0000-0000-00001D000000}"/>
    <cellStyle name="Обычный_Dod5 2" xfId="26" xr:uid="{00000000-0005-0000-0000-00001E000000}"/>
    <cellStyle name="Обычный_Dod6" xfId="27" xr:uid="{00000000-0005-0000-0000-00001F000000}"/>
    <cellStyle name="Обычный_ZV1PIV98" xfId="28" xr:uid="{00000000-0005-0000-0000-000020000000}"/>
    <cellStyle name="Стиль 1" xfId="29" xr:uid="{00000000-0005-0000-0000-000021000000}"/>
  </cellStyles>
  <dxfs count="4">
    <dxf>
      <font>
        <b/>
        <i val="0"/>
        <color rgb="FFFFFFFF"/>
        <name val="Arial Cyr"/>
        <charset val="204"/>
      </font>
    </dxf>
    <dxf>
      <font>
        <b/>
        <i val="0"/>
        <color rgb="FFFFFFFF"/>
        <name val="Arial Cyr"/>
        <charset val="204"/>
      </font>
    </dxf>
    <dxf>
      <font>
        <b/>
        <i val="0"/>
        <color rgb="FFFFFFFF"/>
        <name val="Arial Cyr"/>
        <charset val="204"/>
      </font>
    </dxf>
    <dxf>
      <font>
        <color rgb="FFFFFFFF"/>
        <name val="Arial Cyr"/>
        <charset val="20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3" name="Text Box 2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4" name="Text Box 2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5" name="Text Box 2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6" name="Text Box 3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8" name="Text Box 3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649" name="Text Box 3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4" name="Text Box 1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5" name="Text Box 1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8" name="Text Box 1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59" name="Text Box 2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0" name="Text Box 2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1" name="Text Box 2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2" name="Text Box 2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3" name="Text Box 2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4" name="Text Box 3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5" name="Text Box 3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6" name="Text Box 3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7" name="Text Box 3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2" name="Text Box 1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5" name="Text Box 1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6" name="Text Box 1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1" name="Text Box 1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2" name="Text Box 1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3" name="Text Box 1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5" name="Text Box 1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6" name="Text Box 2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7" name="Text Box 2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8" name="Text Box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89" name="Text Box 26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0" name="Text Box 2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1" name="Text Box 3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3" name="Text Box 3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4" name="Text Box 3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699" name="Text Box 1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00" name="Text Box 1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01" name="Text Box 1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03" name="Text Box 1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08" name="Text Box 1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09" name="Text Box 1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2" name="Text Box 1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3" name="Text Box 2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4" name="Text Box 2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5" name="Text Box 2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6" name="Text Box 2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7" name="Text Box 2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8" name="Text Box 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19" name="Text Box 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20" name="Text Box 3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721" name="Text Box 3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7" name="Text Box 1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8" name="Text Box 1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1" name="Text Box 2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2" name="Text Box 2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3" name="Text Box 2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4" name="Text Box 2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5" name="Text Box 2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6" name="Text Box 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7" name="Text Box 3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8" name="Text Box 3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39" name="Text Box 36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4" name="Text Box 1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5" name="Text Box 1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6" name="Text Box 14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7" name="Text Box 1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8" name="Text Box 1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3" name="Text Box 1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4" name="Text Box 1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5" name="Text Box 1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7" name="Text Box 1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8" name="Text Box 2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59" name="Text Box 2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0" name="Text Box 2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1" name="Text Box 26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2" name="Text Box 2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3" name="Text Box 3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4" name="Text Box 3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5" name="Text Box 3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6" name="Text Box 3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2" name="Text Box 1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3" name="Text Box 1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4" name="Text Box 16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0" name="Text Box 1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1" name="Text Box 1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2" name="Text Box 1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4" name="Text Box 1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5" name="Text Box 2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6" name="Text Box 2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7" name="Text Box 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8" name="Text Box 2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0" name="Text Box 3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2" name="Text Box 3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3" name="Text Box 3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8" name="Text Box 1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799" name="Text Box 1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00" name="Text Box 1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01" name="Text Box 1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02" name="Text Box 1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08" name="Text Box 1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09" name="Text Box 1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0" name="Text Box 16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1" name="Text Box 1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2" name="Text Box 2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3" name="Text Box 2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4" name="Text Box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5" name="Text Box 26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6" name="Text Box 2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7" name="Text Box 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8" name="Text Box 3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19" name="Text Box 3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20" name="Text Box 36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5" name="Text Box 1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6" name="Text Box 1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7" name="Text Box 1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8" name="Text Box 16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29" name="Text Box 1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0" name="Text Box 2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1" name="Text Box 2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2" name="Text Box 2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3" name="Text Box 2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4" name="Text Box 2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5" name="Text Box 3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6" name="Text Box 3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7" name="Text Box 3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3" name="Text Box 1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4" name="Text Box 1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5" name="Text Box 1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47" name="Text Box 1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2" name="Text Box 1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5" name="Text Box 1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6" name="Text Box 1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7" name="Text Box 2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8" name="Text Box 2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59" name="Text Box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60" name="Text Box 26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61" name="Text Box 2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62" name="Text Box 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64" name="Text Box 3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865" name="Text Box 3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0" name="Text Box 1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1" name="Text Box 1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2" name="Text Box 1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3" name="Text Box 16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4" name="Text Box 1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5" name="Text Box 2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6" name="Text Box 2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7" name="Text Box 2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8" name="Text Box 2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79" name="Text Box 2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0" name="Text Box 3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1" name="Text Box 3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2" name="Text Box 3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3" name="Text Box 3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8" name="Text Box 1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89" name="Text Box 1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0" name="Text Box 1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1" name="Text Box 16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2" name="Text Box 1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8" name="Text Box 1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899" name="Text Box 1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1" name="Text Box 1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2" name="Text Box 2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4" name="Text Box 2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5" name="Text Box 2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6" name="Text Box 2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7" name="Text Box 3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8" name="Text Box 3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09" name="Text Box 3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0" name="Text Box 3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4" name="Text Box 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5" name="Text Box 1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6" name="Text Box 1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7" name="Text Box 1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19" name="Text Box 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5" name="Text Box 1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7" name="Text Box 1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8" name="Text Box 1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29" name="Text Box 2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0" name="Text Box 2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1" name="Text Box 2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2" name="Text Box 2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3" name="Text Box 2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4" name="Text Box 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5" name="Text Box 3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6" name="Text Box 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937" name="Text Box 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2" name="Text Box 1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3" name="Text Box 1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4" name="Text Box 1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5" name="Text Box 16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7" name="Text Box 2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8" name="Text Box 2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49" name="Text Box 2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0" name="Text Box 2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1" name="Text Box 2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2" name="Text Box 3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4" name="Text Box 3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5" name="Text Box 3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0" name="Text Box 1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1" name="Text Box 1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3" name="Text Box 1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69" name="Text Box 1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0" name="Text Box 1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1" name="Text Box 1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2" name="Text Box 1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3" name="Text Box 1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4" name="Text Box 2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6" name="Text Box 2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7" name="Text Box 2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8" name="Text Box 2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0" name="Text Box 3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1" name="Text Box 3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2" name="Text Box 3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6" name="Text Box 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7" name="Text Box 1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8" name="Text Box 1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89" name="Text Box 1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1" name="Text Box 1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7" name="Text Box 1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8" name="Text Box 1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999" name="Text Box 16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0" name="Text Box 1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1" name="Text Box 2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3" name="Text Box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4" name="Text Box 2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5" name="Text Box 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6" name="Text Box 3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7" name="Text Box 3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8" name="Text Box 3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09" name="Text Box 3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4" name="Text Box 1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5" name="Text Box 1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6" name="Text Box 1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18" name="Text Box 1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4" name="Text Box 1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5" name="Text Box 1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6" name="Text Box 1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7" name="Text Box 1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8" name="Text Box 2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29" name="Text Box 2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30" name="Text Box 2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31" name="Text Box 2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32" name="Text Box 2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33" name="Text Box 3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36" name="Text Box 3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2" name="Text Box 1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3" name="Text Box 1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4" name="Text Box 1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5" name="Text Box 1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6" name="Text Box 2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7" name="Text Box 2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49" name="Text Box 2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0" name="Text Box 2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1" name="Text Box 3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3" name="Text Box 3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4" name="Text Box 3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59" name="Text Box 1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60" name="Text Box 1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61" name="Text Box 1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68" name="Text Box 1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69" name="Text Box 1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0" name="Text Box 1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2" name="Text Box 1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4" name="Text Box 2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5" name="Text Box 2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6" name="Text Box 2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7" name="Text Box 2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8" name="Text Box 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79" name="Text Box 3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80" name="Text Box 3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081" name="Text Box 36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6" name="Text Box 1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7" name="Text Box 1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8" name="Text Box 1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89" name="Text Box 1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0" name="Text Box 1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1" name="Text Box 2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2" name="Text Box 2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3" name="Text Box 2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5" name="Text Box 2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6" name="Text Box 3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7" name="Text Box 3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8" name="Text Box 3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099" name="Text Box 3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4" name="Text Box 1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5" name="Text Box 1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6" name="Text Box 14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7" name="Text Box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8" name="Text Box 1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4" name="Text Box 1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5" name="Text Box 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6" name="Text Box 1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7" name="Text Box 1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8" name="Text Box 2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19" name="Text Box 2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0" name="Text Box 2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1" name="Text Box 2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2" name="Text Box 2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3" name="Text Box 3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5" name="Text Box 3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6" name="Text Box 36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32" name="Text Box 1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33" name="Text Box 1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34" name="Text Box 1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0" name="Text Box 1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3" name="Text Box 1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4" name="Text Box 1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6" name="Text Box 2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7" name="Text Box 2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8" name="Text Box 2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50" name="Text Box 3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51" name="Text Box 3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52" name="Text Box 3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153" name="Text Box 36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58" name="Text Box 1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0" name="Text Box 14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1" name="Text Box 1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2" name="Text Box 1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3" name="Text Box 2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4" name="Text Box 2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5" name="Text Box 2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6" name="Text Box 2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7" name="Text Box 2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8" name="Text Box 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0" name="Text Box 3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1" name="Text Box 36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6" name="Text Box 1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7" name="Text Box 1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8" name="Text Box 1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79" name="Text Box 16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0" name="Text Box 1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5" name="Text Box 1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6" name="Text Box 1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8" name="Text Box 1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89" name="Text Box 1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0" name="Text Box 2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1" name="Text Box 2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2" name="Text Box 2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3" name="Text Box 2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4" name="Text Box 2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5" name="Text Box 3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7" name="Text Box 3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8" name="Text Box 36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3" name="Text Box 1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4" name="Text Box 1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5" name="Text Box 1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6" name="Text Box 1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7" name="Text Box 18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2" name="Text Box 1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4" name="Text Box 1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5" name="Text Box 1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6" name="Text Box 1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7" name="Text Box 2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8" name="Text Box 2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19" name="Text Box 2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0" name="Text Box 2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1" name="Text Box 2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2" name="Text Box 3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3" name="Text Box 3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4" name="Text Box 3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5" name="Text Box 36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31" name="Text Box 1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32" name="Text Box 1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33" name="Text Box 1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34" name="Text Box 1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39" name="Text Box 1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0" name="Text Box 1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1" name="Text Box 1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2" name="Text Box 1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3" name="Text Box 1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4" name="Text Box 2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5" name="Text Box 2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7" name="Text Box 2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8" name="Text Box 2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49" name="Text Box 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50" name="Text Box 3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51" name="Text Box 3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52" name="Text Box 3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6" name="Text Box 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7" name="Text Box 1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0" name="Text Box 16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1" name="Text Box 1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2" name="Text Box 2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4" name="Text Box 2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5" name="Text Box 26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6" name="Text Box 2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7" name="Text Box 3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8" name="Text Box 3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69" name="Text Box 3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0" name="Text Box 36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5" name="Text Box 1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6" name="Text Box 1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7" name="Text Box 1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8" name="Text Box 1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79" name="Text Box 1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4" name="Text Box 1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6" name="Text Box 1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7" name="Text Box 1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8" name="Text Box 1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89" name="Text Box 2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0" name="Text Box 2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1" name="Text Box 2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2" name="Text Box 2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3" name="Text Box 2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4" name="Text Box 3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5" name="Text Box 3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6" name="Text Box 3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297" name="Text Box 3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2" name="Text Box 1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3" name="Text Box 1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4" name="Text Box 1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5" name="Text Box 1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6" name="Text Box 1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7" name="Text Box 2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8" name="Text Box 2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09" name="Text Box 2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0" name="Text Box 2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1" name="Text Box 2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2" name="Text Box 3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4" name="Text Box 34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5" name="Text Box 36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1" name="Text Box 1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2" name="Text Box 1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3" name="Text Box 1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4" name="Text Box 1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79" name="Text Box 2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0" name="Text Box 2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1" name="Text Box 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2" name="Text Box 2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3" name="Text Box 2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4" name="Text Box 3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6" name="Text Box 3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7" name="Text Box 3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2" name="Text Box 1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4" name="Text Box 14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5" name="Text Box 16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6" name="Text Box 1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8" name="Text Box 2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79" name="Text Box 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0" name="Text Box 2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1" name="Text Box 2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2" name="Text Box 2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3" name="Text Box 3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5" name="Text Box 3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6" name="Text Box 36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90" name="Text Box 8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92" name="Text Box 1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93" name="Text Box 1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94" name="Text Box 16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495" name="Text Box 1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3" name="Text Box 2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4" name="Text Box 2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5" name="Text Box 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6" name="Text Box 26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7" name="Text Box 2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8" name="Text Box 3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29" name="Text Box 32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0" name="Text Box 3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1" name="Text Box 3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5" name="Text Box 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6" name="Text Box 1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7" name="Text Box 1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8" name="Text Box 1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0" name="Text Box 1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4" name="Text Box 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5" name="Text Box 1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6" name="Text Box 12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7" name="Text Box 1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8" name="Text Box 1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49" name="Text Box 1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0" name="Text Box 2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1" name="Text Box 2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2" name="Text Box 2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3" name="Text Box 26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5" name="Text Box 3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6" name="Text Box 3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7" name="Text Box 3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8" name="Text Box 36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3" name="Text Box 1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4" name="Text Box 1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6" name="Text Box 16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67" name="Text Box 1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2" name="Text Box 1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4" name="Text Box 14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5" name="Text Box 16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6" name="Text Box 1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7" name="Text Box 2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8" name="Text Box 2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79" name="Text Box 2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80" name="Text Box 2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81" name="Text Box 2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82" name="Text Box 3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84" name="Text Box 3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585" name="Text Box 36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89" name="Text Box 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0" name="Text Box 1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1" name="Text Box 1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2" name="Text Box 14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3" name="Text Box 16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4" name="Text Box 1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5" name="Text Box 2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6" name="Text Box 2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7" name="Text Box 2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8" name="Text Box 2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599" name="Text Box 2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0" name="Text Box 3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1" name="Text Box 3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2" name="Text Box 3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3" name="Text Box 36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09" name="Text Box 1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0" name="Text Box 1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1" name="Text Box 1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2" name="Text Box 1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6" name="Text Box 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8" name="Text Box 1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19" name="Text Box 1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0" name="Text Box 1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1" name="Text Box 1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2" name="Text Box 2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4" name="Text Box 24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5" name="Text Box 26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6" name="Text Box 2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7" name="Text Box 3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8" name="Text Box 3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29" name="Text Box 3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0" name="Text Box 3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4" name="Text Box 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5" name="Text Box 1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8" name="Text Box 16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39" name="Text Box 1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3" name="Text Box 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4" name="Text Box 1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5" name="Text Box 1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6" name="Text Box 1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7" name="Text Box 1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8" name="Text Box 1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0" name="Text Box 2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1" name="Text Box 2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2" name="Text Box 26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3" name="Text Box 2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4" name="Text Box 3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6" name="Text Box 3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7" name="Text Box 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62" name="Text Box 1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63" name="Text Box 1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64" name="Text Box 1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66" name="Text Box 1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1" name="Text Box 1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2" name="Text Box 1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3" name="Text Box 1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4" name="Text Box 16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5" name="Text Box 1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6" name="Text Box 2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8" name="Text Box 2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79" name="Text Box 26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80" name="Text Box 2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81" name="Text Box 3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82" name="Text Box 3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83" name="Text Box 3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684" name="Text Box 36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88" name="Text Box 8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89" name="Text Box 1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0" name="Text Box 1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1" name="Text Box 1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2" name="Text Box 16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4" name="Text Box 2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6" name="Text Box 2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7" name="Text Box 2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8" name="Text Box 28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699" name="Text Box 3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0" name="Text Box 3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1" name="Text Box 3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2" name="Text Box 36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6" name="Text Box 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7" name="Text Box 1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8" name="Text Box 1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09" name="Text Box 1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10" name="Text Box 1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11" name="Text Box 1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5" name="Text Box 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7" name="Text Box 1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8" name="Text Box 1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19" name="Text Box 16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0" name="Text Box 1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1" name="Text Box 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2" name="Text Box 2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3" name="Text Box 2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4" name="Text Box 26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5" name="Text Box 2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6" name="Text Box 3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7" name="Text Box 3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8" name="Text Box 3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29" name="Text Box 36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3" name="Text Box 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4" name="Text Box 1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5" name="Text Box 1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6" name="Text Box 1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8" name="Text Box 1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39" name="Text Box 2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0" name="Text Box 2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1" name="Text Box 2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2" name="Text Box 26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3" name="Text Box 2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4" name="Text Box 3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6" name="Text Box 34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7" name="Text Box 3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2" name="Text Box 1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5" name="Text Box 1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6" name="Text Box 1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0" name="Text Box 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1" name="Text Box 1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2" name="Text Box 1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3" name="Text Box 1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4" name="Text Box 16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5" name="Text Box 1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6" name="Text Box 2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7" name="Text Box 22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8" name="Text Box 2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0" name="Text Box 28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1" name="Text Box 3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2" name="Text Box 3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3" name="Text Box 3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4" name="Text Box 36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8" name="Text Box 8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79" name="Text Box 1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80" name="Text Box 1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81" name="Text Box 1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783" name="Text Box 1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88" name="Text Box 1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89" name="Text Box 1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0" name="Text Box 1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1" name="Text Box 16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2" name="Text Box 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3" name="Text Box 2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4" name="Text Box 2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5" name="Text Box 2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6" name="Text Box 26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7" name="Text Box 2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8" name="Text Box 3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00" name="Text Box 3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01" name="Text Box 36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5" name="Text Box 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6" name="Text Box 1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7" name="Text Box 1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8" name="Text Box 14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09" name="Text Box 16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0" name="Text Box 1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1" name="Text Box 2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2" name="Text Box 2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3" name="Text Box 2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4" name="Text Box 26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5" name="Text Box 2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6" name="Text Box 3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7" name="Text Box 3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8" name="Text Box 3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19" name="Text Box 36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3" name="Text Box 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4" name="Text Box 1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5" name="Text Box 12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6" name="Text Box 14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8" name="Text Box 18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3" name="Text Box 1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4" name="Text Box 1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5" name="Text Box 1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6" name="Text Box 1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7" name="Text Box 1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8" name="Text Box 2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39" name="Text Box 2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0" name="Text Box 2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1" name="Text Box 26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2" name="Text Box 2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3" name="Text Box 3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4" name="Text Box 3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5" name="Text Box 3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6" name="Text Box 3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0" name="Text Box 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2" name="Text Box 1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3" name="Text Box 1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4" name="Text Box 16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5" name="Text Box 18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59" name="Text Box 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0" name="Text Box 1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1" name="Text Box 1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2" name="Text Box 14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3" name="Text Box 16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4" name="Text Box 1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5" name="Text Box 2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6" name="Text Box 2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7" name="Text Box 24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8" name="Text Box 26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0" name="Text Box 3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2" name="Text Box 3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3" name="Text Box 36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7" name="Text Box 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8" name="Text Box 1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79" name="Text Box 1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80" name="Text Box 1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81" name="Text Box 16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882" name="Text Box 1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86" name="Text Box 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87" name="Text Box 1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88" name="Text Box 1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89" name="Text Box 1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0" name="Text Box 16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1" name="Text Box 1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2" name="Text Box 2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3" name="Text Box 2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4" name="Text Box 2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5" name="Text Box 26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6" name="Text Box 2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7" name="Text Box 3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8" name="Text Box 3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899" name="Text Box 3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00" name="Text Box 36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4" name="Text Box 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5" name="Text Box 1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6" name="Text Box 1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7" name="Text Box 1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09" name="Text Box 1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0" name="Text Box 2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1" name="Text Box 2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3" name="Text Box 26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4" name="Text Box 2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5" name="Text Box 3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7" name="Text Box 3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8" name="Text Box 36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3" name="Text Box 1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4" name="Text Box 1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5" name="Text Box 1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6" name="Text Box 1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1" name="Text Box 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4" name="Text Box 1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5" name="Text Box 1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6" name="Text Box 18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7" name="Text Box 2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8" name="Text Box 2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39" name="Text Box 2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40" name="Text Box 2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42" name="Text Box 3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43" name="Text Box 3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44" name="Text Box 3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1945" name="Text Box 3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49" name="Text Box 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0" name="Text Box 1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1" name="Text Box 1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2" name="Text Box 1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4" name="Text Box 1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5" name="Text Box 2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6" name="Text Box 2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7" name="Text Box 2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8" name="Text Box 26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59" name="Text Box 2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0" name="Text Box 3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1" name="Text Box 3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2" name="Text Box 3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3" name="Text Box 3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8" name="Text Box 1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69" name="Text Box 12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0" name="Text Box 14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2" name="Text Box 1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7" name="Text Box 1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8" name="Text Box 1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79" name="Text Box 1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0" name="Text Box 16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1" name="Text Box 1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2" name="Text Box 2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4" name="Text Box 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5" name="Text Box 26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6" name="Text Box 2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7" name="Text Box 3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8" name="Text Box 3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89" name="Text Box 3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0" name="Text Box 3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4" name="Text Box 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5" name="Text Box 1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6" name="Text Box 1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7" name="Text Box 1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8" name="Text Box 16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1999" name="Text Box 1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3" name="Text Box 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4" name="Text Box 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5" name="Text Box 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6" name="Text Box 1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7" name="Text Box 1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8" name="Text Box 1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09" name="Text Box 2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1" name="Text Box 2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2" name="Text Box 26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3" name="Text Box 2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4" name="Text Box 3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6" name="Text Box 3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17" name="Text Box 3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1" name="Text Box 8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2" name="Text Box 1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3" name="Text Box 1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4" name="Text Box 1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5" name="Text Box 16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6" name="Text Box 1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7" name="Text Box 2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8" name="Text Box 2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0" name="Text Box 26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1" name="Text Box 28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2" name="Text Box 3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4" name="Text Box 3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5" name="Text Box 36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39" name="Text Box 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0" name="Text Box 1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1" name="Text Box 1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2" name="Text Box 14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4" name="Text Box 1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49" name="Text Box 1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0" name="Text Box 1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1" name="Text Box 1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2" name="Text Box 1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3" name="Text Box 1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4" name="Text Box 2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5" name="Text Box 2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6" name="Text Box 2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7" name="Text Box 2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8" name="Text Box 2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59" name="Text Box 3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0" name="Text Box 3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1" name="Text Box 3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2" name="Text Box 3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7" name="Text Box 1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8" name="Text Box 1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69" name="Text Box 1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0" name="Text Box 1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1" name="Text Box 18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5" name="Text Box 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6" name="Text Box 1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7" name="Text Box 12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8" name="Text Box 1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79" name="Text Box 1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0" name="Text Box 1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1" name="Text Box 2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3" name="Text Box 2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4" name="Text Box 2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5" name="Text Box 2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6" name="Text Box 3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8" name="Text Box 3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89" name="Text Box 36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3" name="Text Box 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4" name="Text Box 1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5" name="Text Box 1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6" name="Text Box 1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7" name="Text Box 1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098" name="Text Box 1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2" name="Text Box 8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3" name="Text Box 1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4" name="Text Box 1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5" name="Text Box 1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6" name="Text Box 16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7" name="Text Box 18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8" name="Text Box 2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09" name="Text Box 2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0" name="Text Box 2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1" name="Text Box 26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2" name="Text Box 2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3" name="Text Box 3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4" name="Text Box 3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5" name="Text Box 3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16" name="Text Box 36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0" name="Text Box 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1" name="Text Box 1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2" name="Text Box 12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3" name="Text Box 1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4" name="Text Box 1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5" name="Text Box 18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6" name="Text Box 2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7" name="Text Box 2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8" name="Text Box 2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29" name="Text Box 26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0" name="Text Box 2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1" name="Text Box 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2" name="Text Box 32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3" name="Text Box 3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4" name="Text Box 36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8" name="Text Box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39" name="Text Box 1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40" name="Text Box 1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41" name="Text Box 1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43" name="Text Box 1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47" name="Text Box 8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48" name="Text Box 1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49" name="Text Box 1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0" name="Text Box 1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1" name="Text Box 16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2" name="Text Box 1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3" name="Text Box 2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4" name="Text Box 2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5" name="Text Box 2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6" name="Text Box 2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7" name="Text Box 28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8" name="Text Box 3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59" name="Text Box 3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60" name="Text Box 3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161" name="Text Box 36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6" name="Text Box 1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8" name="Text Box 1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0" name="Text Box 18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2" name="Text Box 2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4" name="Text Box 2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6" name="Text Box 3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8" name="Text Box 34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79" name="Text Box 36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3" name="Text Box 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4" name="Text Box 1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5" name="Text Box 1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6" name="Text Box 1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7" name="Text Box 1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8" name="Text Box 1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2" name="Text Box 8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3" name="Text Box 1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4" name="Text Box 1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5" name="Text Box 1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6" name="Text Box 16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7" name="Text Box 1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8" name="Text Box 2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199" name="Text Box 22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0" name="Text Box 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1" name="Text Box 26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2" name="Text Box 28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3" name="Text Box 3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4" name="Text Box 3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5" name="Text Box 3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6" name="Text Box 3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12" name="Text Box 1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13" name="Text Box 1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14" name="Text Box 1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15" name="Text Box 1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19" name="Text Box 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0" name="Text Box 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1" name="Text Box 12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2" name="Text Box 14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3" name="Text Box 16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4" name="Text Box 1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5" name="Text Box 2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6" name="Text Box 2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7" name="Text Box 2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8" name="Text Box 26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29" name="Text Box 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30" name="Text Box 3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31" name="Text Box 3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32" name="Text Box 34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233" name="Text Box 36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37" name="Text Box 8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38" name="Text Box 1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39" name="Text Box 12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0" name="Text Box 1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1" name="Text Box 16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2" name="Text Box 1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3" name="Text Box 2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4" name="Text Box 2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5" name="Text Box 2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6" name="Text Box 2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8" name="Text Box 3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0" name="Text Box 34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1" name="Text Box 36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5" name="Text Box 8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6" name="Text Box 1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7" name="Text Box 1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8" name="Text Box 1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0" name="Text Box 1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5" name="Text Box 1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6" name="Text Box 1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7" name="Text Box 1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8" name="Text Box 16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69" name="Text Box 1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1" name="Text Box 2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2" name="Text Box 2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3" name="Text Box 2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4" name="Text Box 2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5" name="Text Box 3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6" name="Text Box 3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7" name="Text Box 3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8" name="Text Box 3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2" name="Text Box 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3" name="Text Box 1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4" name="Text Box 1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5" name="Text Box 1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6" name="Text Box 16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7" name="Text Box 1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1" name="Text Box 8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2" name="Text Box 1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3" name="Text Box 1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4" name="Text Box 1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5" name="Text Box 16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6" name="Text Box 18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7" name="Text Box 2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8" name="Text Box 22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299" name="Text Box 2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0" name="Text Box 2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1" name="Text Box 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2" name="Text Box 3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3" name="Text Box 3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4" name="Text Box 3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5" name="Text Box 36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09" name="Text Box 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11" name="Text Box 1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12" name="Text Box 1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13" name="Text Box 16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14" name="Text Box 18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18" name="Text Box 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19" name="Text Box 1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0" name="Text Box 1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2" name="Text Box 1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3" name="Text Box 1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4" name="Text Box 2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5" name="Text Box 2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6" name="Text Box 2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7" name="Text Box 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8" name="Text Box 2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29" name="Text Box 3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30" name="Text Box 3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31" name="Text Box 3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32" name="Text Box 36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6" name="Text Box 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7" name="Text Box 1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8" name="Text Box 1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39" name="Text Box 1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0" name="Text Box 16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1" name="Text Box 18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2" name="Text Box 2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3" name="Text Box 2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4" name="Text Box 2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5" name="Text Box 26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6" name="Text Box 28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7" name="Text Box 3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8" name="Text Box 3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49" name="Text Box 3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0" name="Text Box 36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4" name="Text Box 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5" name="Text Box 1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6" name="Text Box 1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7" name="Text Box 1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8" name="Text Box 16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59" name="Text Box 1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4" name="Text Box 1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5" name="Text Box 1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6" name="Text Box 14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7" name="Text Box 1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8" name="Text Box 18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0" name="Text Box 22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1" name="Text Box 2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2" name="Text Box 26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3" name="Text Box 2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4" name="Text Box 3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5" name="Text Box 3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6" name="Text Box 34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377" name="Text Box 3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1" name="Text Box 8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2" name="Text Box 1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3" name="Text Box 1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4" name="Text Box 14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5" name="Text Box 16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6" name="Text Box 18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7" name="Text Box 2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8" name="Text Box 22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89" name="Text Box 2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1" name="Text Box 28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2" name="Text Box 3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4" name="Text Box 34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5" name="Text Box 36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399" name="Text Box 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1" name="Text Box 1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2" name="Text Box 14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3" name="Text Box 16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4" name="Text Box 18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8" name="Text Box 8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0" name="Text Box 1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1" name="Text Box 1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2" name="Text Box 16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3" name="Text Box 1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4" name="Text Box 2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5" name="Text Box 2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6" name="Text Box 2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7" name="Text Box 2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8" name="Text Box 28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19" name="Text Box 3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1" name="Text Box 3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2" name="Text Box 36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7" name="Text Box 1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8" name="Text Box 1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29" name="Text Box 1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30" name="Text Box 1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31" name="Text Box 1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5" name="Text Box 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6" name="Text Box 1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7" name="Text Box 1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8" name="Text Box 14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39" name="Text Box 16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0" name="Text Box 18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1" name="Text Box 2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2" name="Text Box 2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3" name="Text Box 2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4" name="Text Box 26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5" name="Text Box 2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6" name="Text Box 3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7" name="Text Box 3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8" name="Text Box 3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449" name="Text Box 3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3" name="Text Box 8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4" name="Text Box 1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5" name="Text Box 1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6" name="Text Box 1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7" name="Text Box 1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8" name="Text Box 1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59" name="Text Box 2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0" name="Text Box 22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1" name="Text Box 2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2" name="Text Box 2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3" name="Text Box 28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4" name="Text Box 3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5" name="Text Box 3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6" name="Text Box 34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7" name="Text Box 3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1" name="Text Box 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2" name="Text Box 1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3" name="Text Box 1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4" name="Text Box 1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5" name="Text Box 1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6" name="Text Box 18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0" name="Text Box 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1" name="Text Box 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2" name="Text Box 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3" name="Text Box 1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4" name="Text Box 16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5" name="Text Box 18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6" name="Text Box 2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7" name="Text Box 22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8" name="Text Box 24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89" name="Text Box 26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0" name="Text Box 2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1" name="Text Box 3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3" name="Text Box 3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4" name="Text Box 36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7" name="Text Box 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8" name="Text Box 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499" name="Text Box 1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0" name="Text Box 12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1" name="Text Box 1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2" name="Text Box 16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3" name="Text Box 1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7" name="Text Box 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09" name="Text Box 1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0" name="Text Box 1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1" name="Text Box 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2" name="Text Box 1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3" name="Text Box 2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4" name="Text Box 2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5" name="Text Box 2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6" name="Text Box 26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7" name="Text Box 2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8" name="Text Box 3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19" name="Text Box 3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0" name="Text Box 34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1" name="Text Box 36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5" name="Text Box 8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6" name="Text Box 1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7" name="Text Box 1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8" name="Text Box 14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29" name="Text Box 16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30" name="Text Box 1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4" name="Text Box 8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5" name="Text Box 1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6" name="Text Box 1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7" name="Text Box 1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8" name="Text Box 16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39" name="Text Box 1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0" name="Text Box 2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1" name="Text Box 2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2" name="Text Box 24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3" name="Text Box 26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4" name="Text Box 28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5" name="Text Box 3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6" name="Text Box 3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7" name="Text Box 3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48" name="Text Box 36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2" name="Text Box 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3" name="Text Box 1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4" name="Text Box 1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5" name="Text Box 1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6" name="Text Box 16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7" name="Text Box 1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8" name="Text Box 2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59" name="Text Box 2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0" name="Text Box 24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1" name="Text Box 26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2" name="Text Box 2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3" name="Text Box 3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4" name="Text Box 32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5" name="Text Box 3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6" name="Text Box 3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70" name="Text Box 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71" name="Text Box 1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72" name="Text Box 1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74" name="Text Box 16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78" name="Text Box 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79" name="Text Box 1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0" name="Text Box 12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1" name="Text Box 1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2" name="Text Box 16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3" name="Text Box 1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4" name="Text Box 2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5" name="Text Box 2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6" name="Text Box 24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7" name="Text Box 2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8" name="Text Box 2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90" name="Text Box 3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91" name="Text Box 34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4</xdr:row>
      <xdr:rowOff>30240</xdr:rowOff>
    </xdr:to>
    <xdr:sp macro="" textlink="">
      <xdr:nvSpPr>
        <xdr:cNvPr id="2592" name="Text Box 3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5361200" y="46080"/>
          <a:ext cx="1416240" cy="1816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6" name="Text Box 8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7" name="Text Box 1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8" name="Text Box 1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599" name="Text Box 1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0" name="Text Box 16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1" name="Text Box 1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2" name="Text Box 2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4" name="Text Box 24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5" name="Text Box 26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6" name="Text Box 28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7" name="Text Box 3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8" name="Text Box 3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09" name="Text Box 3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0" name="Text Box 36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3" name="Text Box 6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4" name="Text Box 8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5" name="Text Box 1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6" name="Text Box 1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7" name="Text Box 1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8" name="Text Box 1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19" name="Text Box 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3" name="Text Box 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4" name="Text Box 1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5" name="Text Box 1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6" name="Text Box 14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7" name="Text Box 1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8" name="Text Box 1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29" name="Text Box 2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0" name="Text Box 2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1" name="Text Box 2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2" name="Text Box 26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3" name="Text Box 28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4" name="Text Box 3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5" name="Text Box 3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6" name="Text Box 34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7" name="Text Box 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1" name="Text Box 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2" name="Text Box 1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3" name="Text Box 1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4" name="Text Box 14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5" name="Text Box 16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46" name="Text Box 1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0" name="Text Box 8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2" name="Text Box 1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3" name="Text Box 1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4" name="Text Box 16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5" name="Text Box 1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6" name="Text Box 2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7" name="Text Box 2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8" name="Text Box 24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59" name="Text Box 26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60" name="Text Box 28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61" name="Text Box 3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62" name="Text Box 3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63" name="Text Box 3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664" name="Text Box 3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68" name="Text Box 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69" name="Text Box 1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0" name="Text Box 1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1" name="Text Box 1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2" name="Text Box 16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3" name="Text Box 1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4" name="Text Box 2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5" name="Text Box 2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6" name="Text Box 2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7" name="Text Box 2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8" name="Text Box 28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79" name="Text Box 3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0" name="Text Box 3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1" name="Text Box 3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2" name="Text Box 36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6" name="Text Box 8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8" name="Text Box 12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89" name="Text Box 1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0" name="Text Box 16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1" name="Text Box 18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6" name="Text Box 1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7" name="Text Box 1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8" name="Text Box 14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699" name="Text Box 1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0" name="Text Box 18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1" name="Text Box 2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2" name="Text Box 2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3" name="Text Box 2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4" name="Text Box 26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6" name="Text Box 3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8" name="Text Box 3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09" name="Text Box 36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3" name="Text Box 8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4" name="Text Box 1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5" name="Text Box 1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6" name="Text Box 14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8" name="Text Box 18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2" name="Text Box 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3" name="Text Box 1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4" name="Text Box 1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5" name="Text Box 1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6" name="Text Box 1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7" name="Text Box 18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8" name="Text Box 2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29" name="Text Box 2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0" name="Text Box 2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1" name="Text Box 26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2" name="Text Box 28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3" name="Text Box 3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4" name="Text Box 32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5" name="Text Box 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6" name="Text Box 36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40" name="Text Box 8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41" name="Text Box 1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42" name="Text Box 1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43" name="Text Box 1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45" name="Text Box 1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49" name="Text Box 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0" name="Text Box 1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1" name="Text Box 1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2" name="Text Box 14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3" name="Text Box 16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4" name="Text Box 1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5" name="Text Box 2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6" name="Text Box 22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7" name="Text Box 2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8" name="Text Box 2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59" name="Text Box 2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60" name="Text Box 3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61" name="Text Box 3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62" name="Text Box 34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63" name="Text Box 36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67" name="Text Box 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68" name="Text Box 1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69" name="Text Box 1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0" name="Text Box 14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1" name="Text Box 1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2" name="Text Box 18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3" name="Text Box 2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4" name="Text Box 2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5" name="Text Box 2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6" name="Text Box 26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7" name="Text Box 28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8" name="Text Box 3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0" name="Text Box 34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1" name="Text Box 3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5" name="Text Box 8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6" name="Text Box 1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7" name="Text Box 1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8" name="Text Box 1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89" name="Text Box 16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790" name="Text Box 18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4" name="Text Box 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6" name="Text Box 1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7" name="Text Box 1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8" name="Text Box 16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799" name="Text Box 1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0" name="Text Box 2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1" name="Text Box 2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2" name="Text Box 24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3" name="Text Box 2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4" name="Text Box 2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5" name="Text Box 3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6" name="Text Box 3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7" name="Text Box 3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08" name="Text Box 36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2" name="Text Box 8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3" name="Text Box 1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4" name="Text Box 1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5" name="Text Box 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6" name="Text Box 16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7" name="Text Box 1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8" name="Text Box 2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19" name="Text Box 2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0" name="Text Box 2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1" name="Text Box 26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2" name="Text Box 2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3" name="Text Box 3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4" name="Text Box 3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5" name="Text Box 3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6" name="Text Box 3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1" name="Text Box 1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3" name="Text Box 1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4" name="Text Box 1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5" name="Text Box 18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39" name="Text Box 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0" name="Text Box 1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1" name="Text Box 1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2" name="Text Box 14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3" name="Text Box 16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4" name="Text Box 1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5" name="Text Box 2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6" name="Text Box 2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7" name="Text Box 2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8" name="Text Box 26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49" name="Text Box 2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2" name="Text Box 34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3" name="Text Box 3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7" name="Text Box 8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8" name="Text Box 1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59" name="Text Box 1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60" name="Text Box 14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61" name="Text Box 16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62" name="Text Box 18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66" name="Text Box 8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67" name="Text Box 1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68" name="Text Box 12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69" name="Text Box 1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0" name="Text Box 16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1" name="Text Box 18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2" name="Text Box 20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3" name="Text Box 2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4" name="Text Box 24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5" name="Text Box 26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7" name="Text Box 3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8" name="Text Box 3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79" name="Text Box 3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880" name="Text Box 36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4" name="Text Box 8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5" name="Text Box 10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6" name="Text Box 1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7" name="Text Box 1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89" name="Text Box 1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0" name="Text Box 2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1" name="Text Box 2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2" name="Text Box 24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3" name="Text Box 26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4" name="Text Box 2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5" name="Text Box 30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6" name="Text Box 3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7" name="Text Box 3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8" name="Text Box 3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3" name="Text Box 1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4" name="Text Box 1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5" name="Text Box 1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6" name="Text Box 16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7" name="Text Box 1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1" name="Text Box 8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2" name="Text Box 1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3" name="Text Box 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4" name="Text Box 14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5" name="Text Box 16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6" name="Text Box 18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7" name="Text Box 2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8" name="Text Box 2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19" name="Text Box 2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0" name="Text Box 26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1" name="Text Box 28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2" name="Text Box 3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3" name="Text Box 3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4" name="Text Box 34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5" name="Text Box 36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29" name="Text Box 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0" name="Text Box 1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1" name="Text Box 1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2" name="Text Box 1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3" name="Text Box 16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4" name="Text Box 1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8" name="Text Box 8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39" name="Text Box 10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0" name="Text Box 1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1" name="Text Box 1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2" name="Text Box 16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3" name="Text Box 18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4" name="Text Box 20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5" name="Text Box 2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6" name="Text Box 24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7" name="Text Box 2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8" name="Text Box 28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49" name="Text Box 3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0" name="Text Box 3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1" name="Text Box 3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2" name="Text Box 36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6" name="Text Box 8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8" name="Text Box 1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59" name="Text Box 1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60" name="Text Box 1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61" name="Text Box 18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5" name="Text Box 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6" name="Text Box 10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7" name="Text Box 1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8" name="Text Box 1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69" name="Text Box 16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0" name="Text Box 1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1" name="Text Box 2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2" name="Text Box 2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3" name="Text Box 2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4" name="Text Box 26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5" name="Text Box 2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6" name="Text Box 3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7" name="Text Box 3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8" name="Text Box 34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2979" name="Text Box 36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3" name="Text Box 8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4" name="Text Box 10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5" name="Text Box 1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6" name="Text Box 14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7" name="Text Box 1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8" name="Text Box 1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89" name="Text Box 20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0" name="Text Box 22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1" name="Text Box 2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2" name="Text Box 26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3" name="Text Box 28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4" name="Text Box 30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5" name="Text Box 3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6" name="Text Box 34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7" name="Text Box 3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2" name="Text Box 1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3" name="Text Box 1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4" name="Text Box 14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5" name="Text Box 16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06" name="Text Box 18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1" name="Text Box 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2" name="Text Box 12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3" name="Text Box 1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4" name="Text Box 1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5" name="Text Box 1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6" name="Text Box 20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7" name="Text Box 2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8" name="Text Box 24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19" name="Text Box 26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20" name="Text Box 28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21" name="Text Box 3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22" name="Text Box 3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23" name="Text Box 3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24" name="Text Box 36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28" name="Text Box 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29" name="Text Box 1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0" name="Text Box 1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1" name="Text Box 1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2" name="Text Box 16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3" name="Text Box 1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4" name="Text Box 2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5" name="Text Box 2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6" name="Text Box 24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7" name="Text Box 2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8" name="Text Box 28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39" name="Text Box 3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0" name="Text Box 3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1" name="Text Box 3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2" name="Text Box 36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6" name="Text Box 8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7" name="Text Box 10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8" name="Text Box 1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49" name="Text Box 1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1" name="Text Box 1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5" name="Text Box 8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6" name="Text Box 10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7" name="Text Box 1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8" name="Text Box 1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59" name="Text Box 16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0" name="Text Box 1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1" name="Text Box 2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2" name="Text Box 2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3" name="Text Box 2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4" name="Text Box 2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5" name="Text Box 28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6" name="Text Box 30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7" name="Text Box 3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8" name="Text Box 3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69" name="Text Box 36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4" name="Text Box 1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5" name="Text Box 1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6" name="Text Box 1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7" name="Text Box 1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78" name="Text Box 1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2" name="Text Box 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3" name="Text Box 1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5" name="Text Box 1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6" name="Text Box 16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7" name="Text Box 1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8" name="Text Box 20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89" name="Text Box 2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90" name="Text Box 24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91" name="Text Box 26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92" name="Text Box 2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94" name="Text Box 3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95" name="Text Box 3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096" name="Text Box 36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1" name="Text Box 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2" name="Text Box 1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3" name="Text Box 1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4" name="Text Box 16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5" name="Text Box 1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6" name="Text Box 20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7" name="Text Box 2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8" name="Text Box 24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09" name="Text Box 26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0" name="Text Box 28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1" name="Text Box 3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2" name="Text Box 3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3" name="Text Box 3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4" name="Text Box 36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8" name="Text Box 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19" name="Text Box 1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0" name="Text Box 1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1" name="Text Box 1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2" name="Text Box 16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3" name="Text Box 1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7" name="Text Box 8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8" name="Text Box 10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29" name="Text Box 1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0" name="Text Box 14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1" name="Text Box 16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2" name="Text Box 1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3" name="Text Box 2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4" name="Text Box 2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5" name="Text Box 2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6" name="Text Box 2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7" name="Text Box 2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8" name="Text Box 30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39" name="Text Box 3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0" name="Text Box 3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1" name="Text Box 36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5" name="Text Box 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6" name="Text Box 1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7" name="Text Box 1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8" name="Text Box 14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49" name="Text Box 16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0" name="Text Box 1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5" name="Text Box 10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6" name="Text Box 12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7" name="Text Box 1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8" name="Text Box 16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59" name="Text Box 1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0" name="Text Box 20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1" name="Text Box 2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2" name="Text Box 24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3" name="Text Box 26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4" name="Text Box 2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5" name="Text Box 3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6" name="Text Box 3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7" name="Text Box 3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8" name="Text Box 3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2" name="Text Box 8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3" name="Text Box 1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4" name="Text Box 1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5" name="Text Box 1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6" name="Text Box 16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77" name="Text Box 1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1" name="Text Box 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2" name="Text Box 10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3" name="Text Box 1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4" name="Text Box 14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5" name="Text Box 16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6" name="Text Box 18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7" name="Text Box 2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8" name="Text Box 2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89" name="Text Box 2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90" name="Text Box 26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91" name="Text Box 2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92" name="Text Box 30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93" name="Text Box 3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94" name="Text Box 3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195" name="Text Box 3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199" name="Text Box 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0" name="Text Box 10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1" name="Text Box 1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2" name="Text Box 14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3" name="Text Box 16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4" name="Text Box 1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5" name="Text Box 20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6" name="Text Box 2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7" name="Text Box 2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8" name="Text Box 26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09" name="Text Box 2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0" name="Text Box 30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1" name="Text Box 3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2" name="Text Box 34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3" name="Text Box 36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7" name="Text Box 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8" name="Text Box 10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19" name="Text Box 1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20" name="Text Box 14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21" name="Text Box 16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22" name="Text Box 18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26" name="Text Box 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27" name="Text Box 10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28" name="Text Box 1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0" name="Text Box 16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1" name="Text Box 1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2" name="Text Box 20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3" name="Text Box 2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4" name="Text Box 24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5" name="Text Box 26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6" name="Text Box 28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7" name="Text Box 30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8" name="Text Box 3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39" name="Text Box 3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40" name="Text Box 36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4" name="Text Box 8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5" name="Text Box 10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6" name="Text Box 1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7" name="Text Box 1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8" name="Text Box 16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49" name="Text Box 1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0" name="Text Box 20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1" name="Text Box 2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2" name="Text Box 24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3" name="Text Box 26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4" name="Text Box 2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5" name="Text Box 30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6" name="Text Box 3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7" name="Text Box 3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8" name="Text Box 36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2" name="Text Box 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3" name="Text Box 1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4" name="Text Box 1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5" name="Text Box 1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6" name="Text Box 16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7" name="Text Box 1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1" name="Text Box 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2" name="Text Box 10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3" name="Text Box 1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4" name="Text Box 14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5" name="Text Box 16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6" name="Text Box 18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7" name="Text Box 20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8" name="Text Box 2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79" name="Text Box 2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0" name="Text Box 26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1" name="Text Box 2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2" name="Text Box 3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3" name="Text Box 3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4" name="Text Box 3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5" name="Text Box 3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89" name="Text Box 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90" name="Text Box 10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91" name="Text Box 1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92" name="Text Box 1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93" name="Text Box 16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294" name="Text Box 1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299" name="Text Box 10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1" name="Text Box 1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2" name="Text Box 1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3" name="Text Box 1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4" name="Text Box 20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5" name="Text Box 2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6" name="Text Box 24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7" name="Text Box 2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8" name="Text Box 28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09" name="Text Box 30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10" name="Text Box 3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11" name="Text Box 3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12" name="Text Box 36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6" name="Text Box 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7" name="Text Box 10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8" name="Text Box 1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19" name="Text Box 1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0" name="Text Box 16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1" name="Text Box 1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2" name="Text Box 2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3" name="Text Box 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4" name="Text Box 24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5" name="Text Box 26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6" name="Text Box 2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7" name="Text Box 30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8" name="Text Box 3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29" name="Text Box 3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0" name="Text Box 36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4" name="Text Box 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5" name="Text Box 1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6" name="Text Box 1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7" name="Text Box 1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8" name="Text Box 16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39" name="Text Box 1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3" name="Text Box 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4" name="Text Box 10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5" name="Text Box 1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7" name="Text Box 1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8" name="Text Box 18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49" name="Text Box 20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0" name="Text Box 2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1" name="Text Box 2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2" name="Text Box 26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3" name="Text Box 2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4" name="Text Box 30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5" name="Text Box 3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6" name="Text Box 34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7" name="Text Box 3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1" name="Text Box 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2" name="Text Box 10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3" name="Text Box 1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4" name="Text Box 14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5" name="Text Box 16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6" name="Text Box 18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0" name="Text Box 8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1" name="Text Box 1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2" name="Text Box 1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3" name="Text Box 1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4" name="Text Box 16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5" name="Text Box 1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6" name="Text Box 20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7" name="Text Box 2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8" name="Text Box 24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79" name="Text Box 26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0" name="Text Box 28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1" name="Text Box 3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2" name="Text Box 3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3" name="Text Box 3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4" name="Text Box 36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8" name="Text Box 8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89" name="Text Box 10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90" name="Text Box 12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91" name="Text Box 1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92" name="Text Box 16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393" name="Text Box 1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97" name="Text Box 8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98" name="Text Box 10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399" name="Text Box 1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0" name="Text Box 14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2" name="Text Box 18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3" name="Text Box 2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4" name="Text Box 22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5" name="Text Box 2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6" name="Text Box 26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7" name="Text Box 2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8" name="Text Box 30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09" name="Text Box 3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10" name="Text Box 34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11" name="Text Box 36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5" name="Text Box 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6" name="Text Box 1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7" name="Text Box 12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8" name="Text Box 14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19" name="Text Box 16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0" name="Text Box 18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1" name="Text Box 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2" name="Text Box 22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3" name="Text Box 2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4" name="Text Box 26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5" name="Text Box 2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6" name="Text Box 30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7" name="Text Box 32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8" name="Text Box 34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29" name="Text Box 3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3" name="Text Box 8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4" name="Text Box 10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5" name="Text Box 12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6" name="Text Box 14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7" name="Text Box 1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38" name="Text Box 18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2" name="Text Box 8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4" name="Text Box 1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5" name="Text Box 1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6" name="Text Box 16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7" name="Text Box 18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8" name="Text Box 20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49" name="Text Box 2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50" name="Text Box 24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52" name="Text Box 28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53" name="Text Box 3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54" name="Text Box 32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55" name="Text Box 3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456" name="Text Box 36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1" name="Text Box 1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2" name="Text Box 12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3" name="Text Box 1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4" name="Text Box 1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5" name="Text Box 1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6" name="Text Box 20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7" name="Text Box 2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8" name="Text Box 24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69" name="Text Box 26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0" name="Text Box 2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1" name="Text Box 3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2" name="Text Box 32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3" name="Text Box 3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4" name="Text Box 36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8" name="Text Box 8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79" name="Text Box 1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0" name="Text Box 12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1" name="Text Box 1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2" name="Text Box 16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3" name="Text Box 1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7" name="Text Box 8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8" name="Text Box 10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89" name="Text Box 12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0" name="Text Box 14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1" name="Text Box 16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2" name="Text Box 18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3" name="Text Box 2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4" name="Text Box 2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5" name="Text Box 2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6" name="Text Box 2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7" name="Text Box 28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8" name="Text Box 30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499" name="Text Box 3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0" name="Text Box 34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1" name="Text Box 36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5" name="Text Box 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6" name="Text Box 10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7" name="Text Box 1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8" name="Text Box 14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09" name="Text Box 16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10" name="Text Box 18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4" name="Text Box 8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5" name="Text Box 1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6" name="Text Box 1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7" name="Text Box 1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8" name="Text Box 16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19" name="Text Box 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0" name="Text Box 2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1" name="Text Box 2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2" name="Text Box 2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3" name="Text Box 26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4" name="Text Box 28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5" name="Text Box 30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6" name="Text Box 32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7" name="Text Box 3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528" name="Text Box 3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2" name="Text Box 8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3" name="Text Box 1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5" name="Text Box 1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6" name="Text Box 16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7" name="Text Box 1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8" name="Text Box 20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39" name="Text Box 22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0" name="Text Box 24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1" name="Text Box 26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3" name="Text Box 3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4" name="Text Box 3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5" name="Text Box 3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6" name="Text Box 3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0" name="Text Box 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1" name="Text Box 1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2" name="Text Box 12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3" name="Text Box 1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4" name="Text Box 16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5" name="Text Box 18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59" name="Text Box 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0" name="Text Box 10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1" name="Text Box 12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2" name="Text Box 1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3" name="Text Box 16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4" name="Text Box 18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5" name="Text Box 20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6" name="Text Box 2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7" name="Text Box 2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8" name="Text Box 26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69" name="Text Box 2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0" name="Text Box 30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2" name="Text Box 34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3" name="Text Box 36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8" name="Text Box 10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79" name="Text Box 12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0" name="Text Box 14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1" name="Text Box 16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6" name="Text Box 8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7" name="Text Box 1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8" name="Text Box 1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89" name="Text Box 1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1" name="Text Box 18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3" name="Text Box 2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4" name="Text Box 24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5" name="Text Box 26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6" name="Text Box 2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7" name="Text Box 30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8" name="Text Box 32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599" name="Text Box 34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0" name="Text Box 36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4" name="Text Box 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5" name="Text Box 1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6" name="Text Box 1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7" name="Text Box 1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8" name="Text Box 16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09" name="Text Box 1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3" name="Text Box 8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4" name="Text Box 1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5" name="Text Box 12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6" name="Text Box 14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7" name="Text Box 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8" name="Text Box 18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19" name="Text Box 20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0" name="Text Box 2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1" name="Text Box 2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2" name="Text Box 26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3" name="Text Box 28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4" name="Text Box 3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5" name="Text Box 3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6" name="Text Box 34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27" name="Text Box 3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1" name="Text Box 8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2" name="Text Box 1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3" name="Text Box 1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4" name="Text Box 14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5" name="Text Box 16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6" name="Text Box 18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7" name="Text Box 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8" name="Text Box 2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39" name="Text Box 2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0" name="Text Box 26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1" name="Text Box 28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2" name="Text Box 3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3" name="Text Box 3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4" name="Text Box 3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49" name="Text Box 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50" name="Text Box 1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51" name="Text Box 1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52" name="Text Box 14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53" name="Text Box 16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54" name="Text Box 18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58" name="Text Box 8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59" name="Text Box 10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0" name="Text Box 1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1" name="Text Box 1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2" name="Text Box 16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3" name="Text Box 18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4" name="Text Box 20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5" name="Text Box 2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6" name="Text Box 24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7" name="Text Box 2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8" name="Text Box 28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69" name="Text Box 30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70" name="Text Box 3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71" name="Text Box 3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672" name="Text Box 36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6" name="Text Box 8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7" name="Text Box 10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8" name="Text Box 1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79" name="Text Box 1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0" name="Text Box 16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1" name="Text Box 18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2" name="Text Box 2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3" name="Text Box 2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4" name="Text Box 2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5" name="Text Box 2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6" name="Text Box 28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7" name="Text Box 30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8" name="Text Box 3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89" name="Text Box 3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0" name="Text Box 36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4" name="Text Box 8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5" name="Text Box 1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6" name="Text Box 1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7" name="Text Box 1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8" name="Text Box 16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699" name="Text Box 1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3" name="Text Box 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4" name="Text Box 1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5" name="Text Box 12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6" name="Text Box 14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8" name="Text Box 18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09" name="Text Box 2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0" name="Text Box 22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1" name="Text Box 2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2" name="Text Box 26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3" name="Text Box 2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4" name="Text Box 3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5" name="Text Box 32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6" name="Text Box 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7" name="Text Box 3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21" name="Text Box 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22" name="Text Box 10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23" name="Text Box 1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24" name="Text Box 14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25" name="Text Box 16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26" name="Text Box 18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0" name="Text Box 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2" name="Text Box 1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3" name="Text Box 1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4" name="Text Box 16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5" name="Text Box 18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6" name="Text Box 20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7" name="Text Box 22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8" name="Text Box 24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39" name="Text Box 26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40" name="Text Box 28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41" name="Text Box 3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42" name="Text Box 3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43" name="Text Box 3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744" name="Text Box 36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48" name="Text Box 8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49" name="Text Box 1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0" name="Text Box 12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1" name="Text Box 14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2" name="Text Box 16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3" name="Text Box 18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4" name="Text Box 2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5" name="Text Box 22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6" name="Text Box 24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7" name="Text Box 2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8" name="Text Box 28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59" name="Text Box 3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0" name="Text Box 32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1" name="Text Box 3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2" name="Text Box 3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6" name="Text Box 8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7" name="Text Box 1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0" name="Text Box 16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1" name="Text Box 18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5" name="Text Box 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6" name="Text Box 1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7" name="Text Box 12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8" name="Text Box 14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79" name="Text Box 16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0" name="Text Box 18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1" name="Text Box 2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2" name="Text Box 22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3" name="Text Box 2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4" name="Text Box 26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5" name="Text Box 2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7" name="Text Box 32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8" name="Text Box 34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89" name="Text Box 36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3" name="Text Box 8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4" name="Text Box 1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5" name="Text Box 12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6" name="Text Box 1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7" name="Text Box 1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8" name="Text Box 1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2" name="Text Box 8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3" name="Text Box 1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4" name="Text Box 12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5" name="Text Box 1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6" name="Text Box 16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7" name="Text Box 18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8" name="Text Box 20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0" name="Text Box 24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1" name="Text Box 26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2" name="Text Box 28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3" name="Text Box 30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4" name="Text Box 32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5" name="Text Box 3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6" name="Text Box 36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20" name="Text Box 8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21" name="Text Box 1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22" name="Text Box 1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23" name="Text Box 1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24" name="Text Box 16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25" name="Text Box 18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29" name="Text Box 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0" name="Text Box 10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1" name="Text Box 1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2" name="Text Box 14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3" name="Text Box 16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4" name="Text Box 18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5" name="Text Box 2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6" name="Text Box 2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7" name="Text Box 2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39" name="Text Box 2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40" name="Text Box 30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41" name="Text Box 3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42" name="Text Box 34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43" name="Text Box 36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47" name="Text Box 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49" name="Text Box 12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0" name="Text Box 14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1" name="Text Box 16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2" name="Text Box 1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3" name="Text Box 20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4" name="Text Box 2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5" name="Text Box 2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6" name="Text Box 2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7" name="Text Box 2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8" name="Text Box 3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59" name="Text Box 32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0" name="Text Box 34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1" name="Text Box 36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5" name="Text Box 8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6" name="Text Box 10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7" name="Text Box 1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8" name="Text Box 14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69" name="Text Box 16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70" name="Text Box 18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4" name="Text Box 8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5" name="Text Box 1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6" name="Text Box 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7" name="Text Box 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8" name="Text Box 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79" name="Text Box 1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0" name="Text Box 2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1" name="Text Box 22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2" name="Text Box 24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3" name="Text Box 26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4" name="Text Box 28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5" name="Text Box 3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6" name="Text Box 3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7" name="Text Box 3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888" name="Text Box 36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3" name="Text Box 10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4" name="Text Box 12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5" name="Text Box 1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6" name="Text Box 16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7" name="Text Box 18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8" name="Text Box 20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899" name="Text Box 22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1" name="Text Box 26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2" name="Text Box 2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3" name="Text Box 3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4" name="Text Box 32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5" name="Text Box 3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6" name="Text Box 36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0" name="Text Box 8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1" name="Text Box 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2" name="Text Box 1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3" name="Text Box 1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4" name="Text Box 16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5" name="Text Box 18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19" name="Text Box 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0" name="Text Box 10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1" name="Text Box 1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2" name="Text Box 14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3" name="Text Box 16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4" name="Text Box 18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5" name="Text Box 20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6" name="Text Box 22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7" name="Text Box 2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8" name="Text Box 26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29" name="Text Box 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0" name="Text Box 3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1" name="Text Box 32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2" name="Text Box 34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3" name="Text Box 36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7" name="Text Box 8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39" name="Text Box 12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40" name="Text Box 1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42" name="Text Box 1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46" name="Text Box 8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47" name="Text Box 10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48" name="Text Box 12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49" name="Text Box 1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0" name="Text Box 16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1" name="Text Box 1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2" name="Text Box 20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3" name="Text Box 2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4" name="Text Box 24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5" name="Text Box 26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6" name="Text Box 28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7" name="Text Box 30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8" name="Text Box 32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59" name="Text Box 3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3960" name="Text Box 36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4" name="Text Box 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5" name="Text Box 10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6" name="Text Box 1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7" name="Text Box 1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8" name="Text Box 16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69" name="Text Box 1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0" name="Text Box 20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1" name="Text Box 2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2" name="Text Box 24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3" name="Text Box 26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4" name="Text Box 28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5" name="Text Box 3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6" name="Text Box 32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7" name="Text Box 3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8" name="Text Box 36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2" name="Text Box 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3" name="Text Box 1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4" name="Text Box 1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5" name="Text Box 1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6" name="Text Box 16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7" name="Text Box 18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1" name="Text Box 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2" name="Text Box 1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3" name="Text Box 1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4" name="Text Box 1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5" name="Text Box 1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6" name="Text Box 1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7" name="Text Box 2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8" name="Text Box 22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3999" name="Text Box 2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0" name="Text Box 26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1" name="Text Box 2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2" name="Text Box 3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3" name="Text Box 3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4" name="Text Box 3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5" name="Text Box 36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09" name="Text Box 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0" name="Text Box 1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1" name="Text Box 12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2" name="Text Box 14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3" name="Text Box 16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4" name="Text Box 1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8" name="Text Box 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19" name="Text Box 10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0" name="Text Box 1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1" name="Text Box 1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2" name="Text Box 16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3" name="Text Box 18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4" name="Text Box 20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5" name="Text Box 22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6" name="Text Box 24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7" name="Text Box 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8" name="Text Box 2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29" name="Text Box 30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0" name="Text Box 32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1" name="Text Box 3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2" name="Text Box 36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6" name="Text Box 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7" name="Text Box 1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8" name="Text Box 12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39" name="Text Box 1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40" name="Text Box 16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41" name="Text Box 1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5" name="Text Box 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6" name="Text Box 10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7" name="Text Box 12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8" name="Text Box 14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49" name="Text Box 16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0" name="Text Box 1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1" name="Text Box 2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2" name="Text Box 2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3" name="Text Box 2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4" name="Text Box 26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5" name="Text Box 28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6" name="Text Box 30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7" name="Text Box 3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8" name="Text Box 34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59" name="Text Box 36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3" name="Text Box 8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4" name="Text Box 10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5" name="Text Box 1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6" name="Text Box 14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7" name="Text Box 1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8" name="Text Box 18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69" name="Text Box 20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0" name="Text Box 22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1" name="Text Box 2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2" name="Text Box 26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3" name="Text Box 28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4" name="Text Box 30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5" name="Text Box 3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6" name="Text Box 34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7" name="Text Box 3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1" name="Text Box 8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2" name="Text Box 10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3" name="Text Box 1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4" name="Text Box 14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5" name="Text Box 16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086" name="Text Box 18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1" name="Text Box 1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2" name="Text Box 12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3" name="Text Box 1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4" name="Text Box 16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5" name="Text Box 1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6" name="Text Box 20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7" name="Text Box 2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8" name="Text Box 24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099" name="Text Box 26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00" name="Text Box 28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01" name="Text Box 3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02" name="Text Box 32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03" name="Text Box 3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04" name="Text Box 36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08" name="Text Box 8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09" name="Text Box 10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0" name="Text Box 12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1" name="Text Box 1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3" name="Text Box 18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4" name="Text Box 20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5" name="Text Box 22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6" name="Text Box 24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7" name="Text Box 2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8" name="Text Box 28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19" name="Text Box 3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0" name="Text Box 32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1" name="Text Box 3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2" name="Text Box 36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6" name="Text Box 8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7" name="Text Box 1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8" name="Text Box 1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29" name="Text Box 1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0" name="Text Box 16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1" name="Text Box 18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5" name="Text Box 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6" name="Text Box 1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7" name="Text Box 12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8" name="Text Box 14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39" name="Text Box 16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0" name="Text Box 1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1" name="Text Box 2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2" name="Text Box 22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3" name="Text Box 2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5" name="Text Box 28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6" name="Text Box 3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7" name="Text Box 3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8" name="Text Box 34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49" name="Text Box 36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3" name="Text Box 8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5" name="Text Box 1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6" name="Text Box 14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7" name="Text Box 1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58" name="Text Box 18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2" name="Text Box 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3" name="Text Box 10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4" name="Text Box 1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5" name="Text Box 1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6" name="Text Box 16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7" name="Text Box 18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8" name="Text Box 20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69" name="Text Box 2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70" name="Text Box 24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71" name="Text Box 26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72" name="Text Box 2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73" name="Text Box 3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74" name="Text Box 3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75" name="Text Box 3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176" name="Text Box 36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0" name="Text Box 8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1" name="Text Box 1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2" name="Text Box 12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3" name="Text Box 1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4" name="Text Box 16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5" name="Text Box 1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6" name="Text Box 20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7" name="Text Box 2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8" name="Text Box 24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89" name="Text Box 26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0" name="Text Box 28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1" name="Text Box 3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2" name="Text Box 32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3" name="Text Box 3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4" name="Text Box 36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8" name="Text Box 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199" name="Text Box 10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0" name="Text Box 1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1" name="Text Box 1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2" name="Text Box 16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3" name="Text Box 18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7" name="Text Box 8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8" name="Text Box 10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09" name="Text Box 1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0" name="Text Box 14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1" name="Text Box 16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2" name="Text Box 18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3" name="Text Box 20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4" name="Text Box 2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5" name="Text Box 2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6" name="Text Box 26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7" name="Text Box 28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8" name="Text Box 3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19" name="Text Box 3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0" name="Text Box 3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1" name="Text Box 36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5" name="Text Box 8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7" name="Text Box 1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8" name="Text Box 1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29" name="Text Box 16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0" name="Text Box 18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4" name="Text Box 8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7" name="Text Box 1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8" name="Text Box 16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39" name="Text Box 1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0" name="Text Box 20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1" name="Text Box 2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2" name="Text Box 24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3" name="Text Box 26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4" name="Text Box 2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6" name="Text Box 3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7" name="Text Box 34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8" name="Text Box 36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2" name="Text Box 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3" name="Text Box 10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4" name="Text Box 1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5" name="Text Box 1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6" name="Text Box 16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57" name="Text Box 18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1" name="Text Box 8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2" name="Text Box 10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3" name="Text Box 1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4" name="Text Box 14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5" name="Text Box 16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6" name="Text Box 18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7" name="Text Box 20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8" name="Text Box 2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69" name="Text Box 2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70" name="Text Box 26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71" name="Text Box 2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72" name="Text Box 3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73" name="Text Box 3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74" name="Text Box 34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275" name="Text Box 36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79" name="Text Box 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0" name="Text Box 1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1" name="Text Box 1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2" name="Text Box 14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3" name="Text Box 16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4" name="Text Box 18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5" name="Text Box 20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6" name="Text Box 2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7" name="Text Box 2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8" name="Text Box 26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89" name="Text Box 2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0" name="Text Box 3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1" name="Text Box 3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2" name="Text Box 34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3" name="Text Box 36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7" name="Text Box 8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299" name="Text Box 12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00" name="Text Box 14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01" name="Text Box 16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02" name="Text Box 1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06" name="Text Box 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07" name="Text Box 1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08" name="Text Box 1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0" name="Text Box 16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1" name="Text Box 18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2" name="Text Box 20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3" name="Text Box 2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4" name="Text Box 24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5" name="Text Box 26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6" name="Text Box 2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7" name="Text Box 3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8" name="Text Box 32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19" name="Text Box 3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20" name="Text Box 36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4" name="Text Box 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5" name="Text Box 10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6" name="Text Box 1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7" name="Text Box 1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8" name="Text Box 16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29" name="Text Box 1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0" name="Text Box 20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1" name="Text Box 2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2" name="Text Box 24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3" name="Text Box 26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4" name="Text Box 28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5" name="Text Box 3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6" name="Text Box 32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7" name="Text Box 3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8" name="Text Box 3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2" name="Text Box 8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3" name="Text Box 10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4" name="Text Box 12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5" name="Text Box 1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6" name="Text Box 16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7" name="Text Box 1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1" name="Text Box 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2" name="Text Box 10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3" name="Text Box 1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4" name="Text Box 14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5" name="Text Box 16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6" name="Text Box 1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7" name="Text Box 20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8" name="Text Box 22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59" name="Text Box 2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0" name="Text Box 26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1" name="Text Box 2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2" name="Text Box 3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3" name="Text Box 3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4" name="Text Box 34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5" name="Text Box 36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69" name="Text Box 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70" name="Text Box 10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71" name="Text Box 12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72" name="Text Box 14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73" name="Text Box 16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74" name="Text Box 1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78" name="Text Box 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79" name="Text Box 10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0" name="Text Box 12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1" name="Text Box 1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2" name="Text Box 16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3" name="Text Box 1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4" name="Text Box 20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5" name="Text Box 2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6" name="Text Box 2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7" name="Text Box 2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8" name="Text Box 2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89" name="Text Box 30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91" name="Text Box 3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392" name="Text Box 36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6" name="Text Box 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7" name="Text Box 1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8" name="Text Box 12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399" name="Text Box 14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0" name="Text Box 16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1" name="Text Box 18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2" name="Text Box 20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3" name="Text Box 2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4" name="Text Box 24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5" name="Text Box 26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6" name="Text Box 2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7" name="Text Box 30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8" name="Text Box 32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09" name="Text Box 3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0" name="Text Box 36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4" name="Text Box 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5" name="Text Box 10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6" name="Text Box 12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7" name="Text Box 1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8" name="Text Box 16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19" name="Text Box 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3" name="Text Box 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4" name="Text Box 10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5" name="Text Box 12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6" name="Text Box 14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7" name="Text Box 1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8" name="Text Box 1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29" name="Text Box 20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0" name="Text Box 2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1" name="Text Box 2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2" name="Text Box 26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3" name="Text Box 2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4" name="Text Box 30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5" name="Text Box 32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6" name="Text Box 34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7" name="Text Box 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1" name="Text Box 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2" name="Text Box 10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3" name="Text Box 1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4" name="Text Box 14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5" name="Text Box 16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6" name="Text Box 1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0" name="Text Box 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1" name="Text Box 1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2" name="Text Box 12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3" name="Text Box 1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4" name="Text Box 16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5" name="Text Box 1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6" name="Text Box 20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7" name="Text Box 22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8" name="Text Box 24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59" name="Text Box 26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0" name="Text Box 2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1" name="Text Box 3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2" name="Text Box 32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3" name="Text Box 3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4" name="Text Box 3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8" name="Text Box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69" name="Text Box 10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71" name="Text Box 1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72" name="Text Box 16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73" name="Text Box 1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77" name="Text Box 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78" name="Text Box 1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79" name="Text Box 12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0" name="Text Box 14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1" name="Text Box 16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2" name="Text Box 1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3" name="Text Box 2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4" name="Text Box 22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5" name="Text Box 2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6" name="Text Box 26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7" name="Text Box 2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89" name="Text Box 3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90" name="Text Box 34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491" name="Text Box 36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5" name="Text Box 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6" name="Text Box 10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7" name="Text Box 12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8" name="Text Box 14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499" name="Text Box 16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0" name="Text Box 1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1" name="Text Box 2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3" name="Text Box 2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4" name="Text Box 26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5" name="Text Box 28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6" name="Text Box 30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7" name="Text Box 3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8" name="Text Box 34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09" name="Text Box 36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3" name="Text Box 8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4" name="Text Box 10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5" name="Text Box 12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6" name="Text Box 14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7" name="Text Box 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18" name="Text Box 1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2" name="Text Box 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3" name="Text Box 10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4" name="Text Box 12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5" name="Text Box 1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6" name="Text Box 16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7" name="Text Box 1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8" name="Text Box 20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29" name="Text Box 22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30" name="Text Box 24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31" name="Text Box 26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32" name="Text Box 2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33" name="Text Box 30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34" name="Text Box 32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35" name="Text Box 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36" name="Text Box 36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0" name="Text Box 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1" name="Text Box 1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2" name="Text Box 12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3" name="Text Box 1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4" name="Text Box 16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5" name="Text Box 1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6" name="Text Box 20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7" name="Text Box 22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8" name="Text Box 24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49" name="Text Box 26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0" name="Text Box 2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1" name="Text Box 3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2" name="Text Box 32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3" name="Text Box 3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4" name="Text Box 3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8" name="Text Box 8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59" name="Text Box 10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0" name="Text Box 1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1" name="Text Box 1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2" name="Text Box 16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3" name="Text Box 18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7" name="Text Box 8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8" name="Text Box 10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69" name="Text Box 12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0" name="Text Box 14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1" name="Text Box 16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2" name="Text Box 1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3" name="Text Box 20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4" name="Text Box 2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5" name="Text Box 2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6" name="Text Box 26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7" name="Text Box 2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8" name="Text Box 3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79" name="Text Box 32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0" name="Text Box 34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1" name="Text Box 36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5" name="Text Box 8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6" name="Text Box 10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7" name="Text Box 12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8" name="Text Box 14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89" name="Text Box 16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590" name="Text Box 18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4" name="Text Box 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5" name="Text Box 10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6" name="Text Box 1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7" name="Text Box 1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8" name="Text Box 16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599" name="Text Box 1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0" name="Text Box 20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1" name="Text Box 22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2" name="Text Box 24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3" name="Text Box 26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4" name="Text Box 2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5" name="Text Box 30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6" name="Text Box 32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7" name="Text Box 3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08" name="Text Box 36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2" name="Text Box 8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4" name="Text Box 12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5" name="Text Box 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7" name="Text Box 18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8" name="Text Box 20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19" name="Text Box 22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0" name="Text Box 24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1" name="Text Box 26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2" name="Text Box 28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3" name="Text Box 3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4" name="Text Box 32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5" name="Text Box 3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6" name="Text Box 36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0" name="Text Box 8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1" name="Text Box 1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2" name="Text Box 12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3" name="Text Box 1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4" name="Text Box 16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5" name="Text Box 18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39" name="Text Box 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0" name="Text Box 10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1" name="Text Box 12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2" name="Text Box 14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4" name="Text Box 1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6" name="Text Box 22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7" name="Text Box 2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8" name="Text Box 26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49" name="Text Box 2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0" name="Text Box 30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1" name="Text Box 3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2" name="Text Box 34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3" name="Text Box 36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7" name="Text Box 8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8" name="Text Box 10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59" name="Text Box 12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0" name="Text Box 14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1" name="Text Box 16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2" name="Text Box 1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6" name="Text Box 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7" name="Text Box 10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8" name="Text Box 12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69" name="Text Box 1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0" name="Text Box 16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1" name="Text Box 1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2" name="Text Box 20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3" name="Text Box 2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4" name="Text Box 24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5" name="Text Box 26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6" name="Text Box 2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7" name="Text Box 3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8" name="Text Box 32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79" name="Text Box 3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0" name="Text Box 36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4" name="Text Box 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5" name="Text Box 1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6" name="Text Box 12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7" name="Text Box 1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8" name="Text Box 16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689" name="Text Box 1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3" name="Text Box 8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5" name="Text Box 12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6" name="Text Box 1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7" name="Text Box 1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8" name="Text Box 1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699" name="Text Box 2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0" name="Text Box 22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1" name="Text Box 2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2" name="Text Box 26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3" name="Text Box 2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4" name="Text Box 3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5" name="Text Box 32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6" name="Text Box 3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07" name="Text Box 3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1" name="Text Box 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2" name="Text Box 1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3" name="Text Box 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4" name="Text Box 14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5" name="Text Box 16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6" name="Text Box 1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7" name="Text Box 2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8" name="Text Box 22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19" name="Text Box 2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0" name="Text Box 26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1" name="Text Box 2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3" name="Text Box 3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4" name="Text Box 34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5" name="Text Box 36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29" name="Text Box 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30" name="Text Box 10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31" name="Text Box 1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32" name="Text Box 14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33" name="Text Box 16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34" name="Text Box 18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38" name="Text Box 8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39" name="Text Box 10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0" name="Text Box 12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1" name="Text Box 1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2" name="Text Box 16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3" name="Text Box 18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4" name="Text Box 2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5" name="Text Box 22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6" name="Text Box 24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7" name="Text Box 2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8" name="Text Box 2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49" name="Text Box 30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50" name="Text Box 32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51" name="Text Box 3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752" name="Text Box 36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6" name="Text Box 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7" name="Text Box 10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8" name="Text Box 12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59" name="Text Box 1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1" name="Text Box 1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2" name="Text Box 20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3" name="Text Box 2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4" name="Text Box 24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5" name="Text Box 26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6" name="Text Box 2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7" name="Text Box 30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8" name="Text Box 32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69" name="Text Box 3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0" name="Text Box 36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4" name="Text Box 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5" name="Text Box 10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6" name="Text Box 12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7" name="Text Box 1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8" name="Text Box 16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79" name="Text Box 1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3" name="Text Box 8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4" name="Text Box 1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5" name="Text Box 12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6" name="Text Box 14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7" name="Text Box 1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8" name="Text Box 1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89" name="Text Box 20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0" name="Text Box 22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1" name="Text Box 24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2" name="Text Box 26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3" name="Text Box 28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4" name="Text Box 30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5" name="Text Box 32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6" name="Text Box 34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7" name="Text Box 3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1" name="Text Box 8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2" name="Text Box 10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3" name="Text Box 1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4" name="Text Box 14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5" name="Text Box 16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06" name="Text Box 18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0" name="Text Box 8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1" name="Text Box 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2" name="Text Box 12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3" name="Text Box 1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4" name="Text Box 16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5" name="Text Box 18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6" name="Text Box 2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7" name="Text Box 2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8" name="Text Box 24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19" name="Text Box 26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20" name="Text Box 28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21" name="Text Box 3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22" name="Text Box 32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23" name="Text Box 3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824" name="Text Box 36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29" name="Text Box 1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0" name="Text Box 12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1" name="Text Box 1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2" name="Text Box 16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3" name="Text Box 18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4" name="Text Box 20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5" name="Text Box 22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6" name="Text Box 24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7" name="Text Box 2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8" name="Text Box 28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39" name="Text Box 30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0" name="Text Box 3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1" name="Text Box 3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2" name="Text Box 36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6" name="Text Box 8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7" name="Text Box 10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8" name="Text Box 12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49" name="Text Box 1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0" name="Text Box 16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1" name="Text Box 18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5" name="Text Box 8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6" name="Text Box 10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7" name="Text Box 12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8" name="Text Box 14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59" name="Text Box 16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0" name="Text Box 18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1" name="Text Box 2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2" name="Text Box 22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3" name="Text Box 24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4" name="Text Box 26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5" name="Text Box 2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6" name="Text Box 30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7" name="Text Box 32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8" name="Text Box 34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69" name="Text Box 36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3" name="Text Box 8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4" name="Text Box 10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5" name="Text Box 12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6" name="Text Box 14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7" name="Text Box 1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8" name="Text Box 1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2" name="Text Box 8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3" name="Text Box 10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4" name="Text Box 12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5" name="Text Box 1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6" name="Text Box 16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7" name="Text Box 1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8" name="Text Box 20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89" name="Text Box 22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0" name="Text Box 24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1" name="Text Box 26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2" name="Text Box 28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3" name="Text Box 30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4" name="Text Box 3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5" name="Text Box 3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6" name="Text Box 36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00" name="Text Box 8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01" name="Text Box 1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02" name="Text Box 12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03" name="Text Box 1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04" name="Text Box 16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05" name="Text Box 18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09" name="Text Box 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0" name="Text Box 1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1" name="Text Box 12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2" name="Text Box 14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3" name="Text Box 16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4" name="Text Box 18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5" name="Text Box 2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6" name="Text Box 2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7" name="Text Box 2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8" name="Text Box 26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19" name="Text Box 2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20" name="Text Box 3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21" name="Text Box 32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22" name="Text Box 34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23" name="Text Box 36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27" name="Text Box 8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28" name="Text Box 10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29" name="Text Box 12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0" name="Text Box 1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1" name="Text Box 16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2" name="Text Box 18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3" name="Text Box 20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4" name="Text Box 22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5" name="Text Box 2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6" name="Text Box 26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7" name="Text Box 2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8" name="Text Box 30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39" name="Text Box 32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0" name="Text Box 3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1" name="Text Box 36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5" name="Text Box 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6" name="Text Box 1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7" name="Text Box 12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8" name="Text Box 14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49" name="Text Box 16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50" name="Text Box 18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4" name="Text Box 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5" name="Text Box 10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6" name="Text Box 12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7" name="Text Box 1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8" name="Text Box 16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59" name="Text Box 1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0" name="Text Box 20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1" name="Text Box 2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2" name="Text Box 24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3" name="Text Box 26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4" name="Text Box 28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5" name="Text Box 30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6" name="Text Box 32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7" name="Text Box 3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4968" name="Text Box 36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2" name="Text Box 8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3" name="Text Box 10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4" name="Text Box 12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5" name="Text Box 1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6" name="Text Box 16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7" name="Text Box 18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8" name="Text Box 2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79" name="Text Box 22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0" name="Text Box 24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1" name="Text Box 26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2" name="Text Box 28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3" name="Text Box 30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4" name="Text Box 32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5" name="Text Box 3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6" name="Text Box 36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0" name="Text Box 8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1" name="Text Box 1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2" name="Text Box 12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3" name="Text Box 1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4" name="Text Box 16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5" name="Text Box 18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4999" name="Text Box 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0" name="Text Box 10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1" name="Text Box 12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2" name="Text Box 14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3" name="Text Box 16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4" name="Text Box 18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5" name="Text Box 20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6" name="Text Box 2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7" name="Text Box 2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8" name="Text Box 26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09" name="Text Box 2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0" name="Text Box 30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1" name="Text Box 32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2" name="Text Box 34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3" name="Text Box 36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7" name="Text Box 8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8" name="Text Box 10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19" name="Text Box 1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20" name="Text Box 14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21" name="Text Box 16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22" name="Text Box 18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27" name="Text Box 10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28" name="Text Box 12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29" name="Text Box 1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0" name="Text Box 16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1" name="Text Box 18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2" name="Text Box 20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3" name="Text Box 2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4" name="Text Box 24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5" name="Text Box 26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6" name="Text Box 28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7" name="Text Box 30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8" name="Text Box 32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39" name="Text Box 3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040" name="Text Box 36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5" name="Text Box 10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6" name="Text Box 12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7" name="Text Box 14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8" name="Text Box 16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49" name="Text Box 1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0" name="Text Box 20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1" name="Text Box 22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2" name="Text Box 24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3" name="Text Box 26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4" name="Text Box 28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5" name="Text Box 30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6" name="Text Box 32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7" name="Text Box 3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8" name="Text Box 36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2" name="Text Box 8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3" name="Text Box 10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4" name="Text Box 12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5" name="Text Box 1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6" name="Text Box 16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7" name="Text Box 18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1" name="Text Box 8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2" name="Text Box 10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3" name="Text Box 1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4" name="Text Box 14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5" name="Text Box 16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6" name="Text Box 18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7" name="Text Box 20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8" name="Text Box 22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79" name="Text Box 2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0" name="Text Box 26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1" name="Text Box 28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2" name="Text Box 30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3" name="Text Box 3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4" name="Text Box 34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5" name="Text Box 36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89" name="Text Box 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0" name="Text Box 10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1" name="Text Box 12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2" name="Text Box 14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3" name="Text Box 16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4" name="Text Box 18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8" name="Text Box 8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099" name="Text Box 10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0" name="Text Box 1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1" name="Text Box 1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2" name="Text Box 16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3" name="Text Box 18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4" name="Text Box 2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5" name="Text Box 22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6" name="Text Box 24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7" name="Text Box 2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8" name="Text Box 28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09" name="Text Box 30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0" name="Text Box 3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1" name="Text Box 3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2" name="Text Box 36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6" name="Text Box 8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7" name="Text Box 10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8" name="Text Box 12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19" name="Text Box 1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20" name="Text Box 16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21" name="Text Box 18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5" name="Text Box 8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6" name="Text Box 10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7" name="Text Box 12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8" name="Text Box 14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29" name="Text Box 16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0" name="Text Box 18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1" name="Text Box 2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2" name="Text Box 22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3" name="Text Box 2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4" name="Text Box 26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5" name="Text Box 28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6" name="Text Box 30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7" name="Text Box 32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8" name="Text Box 34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39" name="Text Box 36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3" name="Text Box 8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4" name="Text Box 10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5" name="Text Box 12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6" name="Text Box 14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7" name="Text Box 16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8" name="Text Box 18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49" name="Text Box 20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0" name="Text Box 22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1" name="Text Box 2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2" name="Text Box 26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3" name="Text Box 28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4" name="Text Box 3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5" name="Text Box 32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6" name="Text Box 34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7" name="Text Box 3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61" name="Text Box 8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62" name="Text Box 10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63" name="Text Box 1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493920</xdr:colOff>
      <xdr:row>0</xdr:row>
      <xdr:rowOff>46080</xdr:rowOff>
    </xdr:from>
    <xdr:to>
      <xdr:col>6</xdr:col>
      <xdr:colOff>125640</xdr:colOff>
      <xdr:row>2</xdr:row>
      <xdr:rowOff>358200</xdr:rowOff>
    </xdr:to>
    <xdr:sp macro="" textlink="">
      <xdr:nvSpPr>
        <xdr:cNvPr id="5164" name="Text Box 1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11917440" y="46080"/>
          <a:ext cx="3076200" cy="1451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1354320</xdr:colOff>
      <xdr:row>0</xdr:row>
      <xdr:rowOff>221040</xdr:rowOff>
    </xdr:from>
    <xdr:to>
      <xdr:col>5</xdr:col>
      <xdr:colOff>1128960</xdr:colOff>
      <xdr:row>3</xdr:row>
      <xdr:rowOff>175680</xdr:rowOff>
    </xdr:to>
    <xdr:sp macro="" textlink="">
      <xdr:nvSpPr>
        <xdr:cNvPr id="5165" name="Text Box 16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11086920" y="221040"/>
          <a:ext cx="3086280" cy="1451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69" name="Text Box 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1" name="Text Box 12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2" name="Text Box 14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3" name="Text Box 16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4" name="Text Box 18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5" name="Text Box 20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6" name="Text Box 22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7" name="Text Box 2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8" name="Text Box 26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79" name="Text Box 2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80" name="Text Box 3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81" name="Text Box 32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82" name="Text Box 34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493200</xdr:colOff>
      <xdr:row>0</xdr:row>
      <xdr:rowOff>46080</xdr:rowOff>
    </xdr:from>
    <xdr:to>
      <xdr:col>8</xdr:col>
      <xdr:colOff>117720</xdr:colOff>
      <xdr:row>3</xdr:row>
      <xdr:rowOff>30240</xdr:rowOff>
    </xdr:to>
    <xdr:sp macro="" textlink="">
      <xdr:nvSpPr>
        <xdr:cNvPr id="5183" name="Text Box 36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15361200" y="46080"/>
          <a:ext cx="1416240" cy="1481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1393200</xdr:colOff>
      <xdr:row>1</xdr:row>
      <xdr:rowOff>21240</xdr:rowOff>
    </xdr:from>
    <xdr:to>
      <xdr:col>5</xdr:col>
      <xdr:colOff>1739880</xdr:colOff>
      <xdr:row>5</xdr:row>
      <xdr:rowOff>60120</xdr:rowOff>
    </xdr:to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9427320" y="379440"/>
          <a:ext cx="5356800" cy="1734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2680" rIns="0" bIns="0" anchor="t">
          <a:noAutofit/>
        </a:bodyPr>
        <a:lstStyle/>
        <a:p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Додаток 1</a:t>
          </a:r>
          <a:endParaRPr lang="en-US" sz="2200" b="0" strike="noStrike" spc="-1">
            <a:latin typeface="Times New Roman"/>
          </a:endParaRPr>
        </a:p>
        <a:p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до наказу Вараської міської </a:t>
          </a:r>
          <a:endParaRPr lang="en-US" sz="2200" b="0" strike="noStrike" spc="-1">
            <a:latin typeface="Times New Roman"/>
          </a:endParaRPr>
        </a:p>
        <a:p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військової адаміністрації</a:t>
          </a:r>
          <a:endParaRPr lang="en-US" sz="2200" b="0" strike="noStrike" spc="-1">
            <a:latin typeface="Times New Roman"/>
          </a:endParaRPr>
        </a:p>
        <a:p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від 25 квітня 2024 року  № 44</a:t>
          </a:r>
          <a:endParaRPr lang="en-US" sz="2200" b="0" strike="noStrike" spc="-1">
            <a:latin typeface="Times New Roman"/>
          </a:endParaRPr>
        </a:p>
        <a:p>
          <a:endParaRPr lang="en-US" sz="2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1080360</xdr:colOff>
      <xdr:row>0</xdr:row>
      <xdr:rowOff>83520</xdr:rowOff>
    </xdr:from>
    <xdr:to>
      <xdr:col>6</xdr:col>
      <xdr:colOff>24120</xdr:colOff>
      <xdr:row>5</xdr:row>
      <xdr:rowOff>89640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/>
      </xdr:nvSpPr>
      <xdr:spPr>
        <a:xfrm>
          <a:off x="4392000" y="83520"/>
          <a:ext cx="3898080" cy="1368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2680" rIns="0" bIns="0" anchor="t">
          <a:noAutofit/>
        </a:bodyPr>
        <a:lstStyle/>
        <a:p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Додаток 2</a:t>
          </a:r>
          <a:endParaRPr lang="en-US" sz="1600" b="0" strike="noStrike" spc="-1">
            <a:latin typeface="Times New Roman"/>
          </a:endParaRPr>
        </a:p>
        <a:p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до наказу начальника </a:t>
          </a:r>
          <a:endParaRPr lang="en-US" sz="1600" b="0" strike="noStrike" spc="-1">
            <a:latin typeface="Times New Roman"/>
          </a:endParaRPr>
        </a:p>
        <a:p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Вараської міської військової адміністрації</a:t>
          </a:r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 </a:t>
          </a:r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від 25 квітня 2024 року  № 44</a:t>
          </a:r>
          <a:endParaRPr lang="en-US" sz="1600" b="0" strike="noStrike" spc="-1">
            <a:latin typeface="Times New Roman"/>
          </a:endParaRPr>
        </a:p>
        <a:p>
          <a:endParaRPr lang="en-US" sz="1400" b="0" strike="noStrike" spc="-1">
            <a:latin typeface="Times New Roman"/>
          </a:endParaRPr>
        </a:p>
        <a:p>
          <a:endParaRPr lang="en-US" sz="800" b="0" strike="noStrike" spc="-1">
            <a:latin typeface="Times New Roman"/>
          </a:endParaRPr>
        </a:p>
        <a:p>
          <a:endParaRPr lang="en-US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31320</xdr:colOff>
      <xdr:row>38</xdr:row>
      <xdr:rowOff>61200</xdr:rowOff>
    </xdr:from>
    <xdr:to>
      <xdr:col>6</xdr:col>
      <xdr:colOff>47160</xdr:colOff>
      <xdr:row>42</xdr:row>
      <xdr:rowOff>91440</xdr:rowOff>
    </xdr:to>
    <xdr:sp macro="" textlink="">
      <xdr:nvSpPr>
        <xdr:cNvPr id="5184" name="Rectangle 3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/>
      </xdr:nvSpPr>
      <xdr:spPr>
        <a:xfrm>
          <a:off x="31320" y="11453040"/>
          <a:ext cx="8281800" cy="13942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0" bIns="0" anchor="t">
          <a:noAutofit/>
        </a:bodyPr>
        <a:lstStyle/>
        <a:p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 </a:t>
          </a:r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Начальник міської військової адміністрації                                          Людмила МАРИНІНА</a:t>
          </a:r>
          <a:endParaRPr lang="en-US" sz="1600" b="0" strike="noStrike" spc="-1">
            <a:latin typeface="Times New Roman"/>
          </a:endParaRPr>
        </a:p>
        <a:p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Погоджено</a:t>
          </a:r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Начальник фінансового управління </a:t>
          </a:r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виконавчого комітету Вараської міської ради                                       Валентина ТАЦЮК                                                                                             </a:t>
          </a:r>
          <a:endParaRPr lang="en-US" sz="1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217800</xdr:colOff>
      <xdr:row>4</xdr:row>
      <xdr:rowOff>52920</xdr:rowOff>
    </xdr:from>
    <xdr:to>
      <xdr:col>11</xdr:col>
      <xdr:colOff>783000</xdr:colOff>
      <xdr:row>5</xdr:row>
      <xdr:rowOff>84240</xdr:rowOff>
    </xdr:to>
    <xdr:sp macro="" textlink="">
      <xdr:nvSpPr>
        <xdr:cNvPr id="5185" name="Text Box 3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/>
      </xdr:nvSpPr>
      <xdr:spPr>
        <a:xfrm>
          <a:off x="2565360" y="1403640"/>
          <a:ext cx="11955240" cy="745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360" tIns="31680" rIns="36360" bIns="0" anchor="t">
          <a:noAutofit/>
        </a:bodyPr>
        <a:lstStyle/>
        <a:p>
          <a:pPr algn="ctr"/>
          <a:r>
            <a:rPr lang="en-US" sz="1900" b="1" strike="noStrike" spc="-1">
              <a:solidFill>
                <a:srgbClr val="000000"/>
              </a:solidFill>
              <a:latin typeface="Times New Roman"/>
            </a:rPr>
            <a:t>Розподіл</a:t>
          </a:r>
          <a:endParaRPr lang="en-US" sz="1900" b="0" strike="noStrike" spc="-1">
            <a:latin typeface="Times New Roman"/>
          </a:endParaRPr>
        </a:p>
        <a:p>
          <a:pPr algn="ctr"/>
          <a:r>
            <a:rPr lang="en-US" sz="1900" b="1" strike="noStrike" spc="-1">
              <a:solidFill>
                <a:srgbClr val="000000"/>
              </a:solidFill>
              <a:latin typeface="Times New Roman"/>
            </a:rPr>
            <a:t> видатків бюджету Вараської міської територіальної громади на 2024 рік</a:t>
          </a:r>
          <a:endParaRPr lang="en-US" sz="19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461880</xdr:colOff>
      <xdr:row>138</xdr:row>
      <xdr:rowOff>67680</xdr:rowOff>
    </xdr:from>
    <xdr:to>
      <xdr:col>12</xdr:col>
      <xdr:colOff>587880</xdr:colOff>
      <xdr:row>155</xdr:row>
      <xdr:rowOff>76320</xdr:rowOff>
    </xdr:to>
    <xdr:sp macro="" textlink="">
      <xdr:nvSpPr>
        <xdr:cNvPr id="5186" name="Rectangle 4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/>
      </xdr:nvSpPr>
      <xdr:spPr>
        <a:xfrm>
          <a:off x="2809440" y="20049120"/>
          <a:ext cx="12462840" cy="1616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360" tIns="31680" rIns="0" bIns="0" anchor="t">
          <a:noAutofit/>
        </a:bodyPr>
        <a:lstStyle/>
        <a:p>
          <a:r>
            <a:rPr lang="en-US" sz="2000" b="0" strike="noStrike" spc="-1">
              <a:solidFill>
                <a:srgbClr val="000000"/>
              </a:solidFill>
              <a:latin typeface="Times New Roman"/>
            </a:rPr>
            <a:t>Начальник міської військової адміністрації                                                                           Людмила МАРИНІНА</a:t>
          </a:r>
          <a:endParaRPr lang="en-US" sz="2000" b="0" strike="noStrike" spc="-1">
            <a:latin typeface="Times New Roman"/>
          </a:endParaRPr>
        </a:p>
        <a:p>
          <a:endParaRPr lang="en-US" sz="2000" b="0" strike="noStrike" spc="-1">
            <a:latin typeface="Times New Roman"/>
          </a:endParaRPr>
        </a:p>
        <a:p>
          <a:r>
            <a:rPr lang="en-US" sz="2000" b="0" strike="noStrike" spc="-1">
              <a:solidFill>
                <a:srgbClr val="000000"/>
              </a:solidFill>
              <a:latin typeface="Times New Roman"/>
            </a:rPr>
            <a:t>Погоджено</a:t>
          </a:r>
          <a:endParaRPr lang="en-US" sz="2000" b="0" strike="noStrike" spc="-1">
            <a:latin typeface="Times New Roman"/>
          </a:endParaRPr>
        </a:p>
        <a:p>
          <a:r>
            <a:rPr lang="en-US" sz="2000" b="0" strike="noStrike" spc="-1">
              <a:solidFill>
                <a:srgbClr val="000000"/>
              </a:solidFill>
              <a:latin typeface="Times New Roman"/>
            </a:rPr>
            <a:t>Начальник фінансового управління </a:t>
          </a:r>
          <a:endParaRPr lang="en-US" sz="2000" b="0" strike="noStrike" spc="-1">
            <a:latin typeface="Times New Roman"/>
          </a:endParaRPr>
        </a:p>
        <a:p>
          <a:r>
            <a:rPr lang="en-US" sz="2000" b="0" strike="noStrike" spc="-1">
              <a:solidFill>
                <a:srgbClr val="000000"/>
              </a:solidFill>
              <a:latin typeface="Times New Roman"/>
            </a:rPr>
            <a:t>виконавчого комітету Вараської міської ради                                                                        Валентина ТАЦЮК </a:t>
          </a:r>
          <a:r>
            <a:rPr lang="en-US" sz="2000" b="0" strike="noStrike" spc="-1">
              <a:solidFill>
                <a:srgbClr val="000000"/>
              </a:solidFill>
              <a:latin typeface="Calibri"/>
            </a:rPr>
            <a:t>     </a:t>
          </a:r>
          <a:r>
            <a:rPr lang="en-US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</a:t>
          </a:r>
          <a:endParaRPr lang="en-US" sz="1100" b="0" strike="noStrike" spc="-1">
            <a:latin typeface="Times New Roman"/>
          </a:endParaRPr>
        </a:p>
        <a:p>
          <a:endParaRPr lang="en-US" sz="20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211320</xdr:colOff>
      <xdr:row>1</xdr:row>
      <xdr:rowOff>0</xdr:rowOff>
    </xdr:from>
    <xdr:to>
      <xdr:col>17</xdr:col>
      <xdr:colOff>439560</xdr:colOff>
      <xdr:row>4</xdr:row>
      <xdr:rowOff>153360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/>
      </xdr:nvSpPr>
      <xdr:spPr>
        <a:xfrm>
          <a:off x="12892320" y="167760"/>
          <a:ext cx="4767120" cy="1336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2680" rIns="0" bIns="0" anchor="t">
          <a:noAutofit/>
        </a:bodyPr>
        <a:lstStyle/>
        <a:p>
          <a:r>
            <a:rPr lang="en-US" sz="1700" b="0" strike="noStrike" spc="-1">
              <a:solidFill>
                <a:srgbClr val="000000"/>
              </a:solidFill>
              <a:latin typeface="Times New Roman"/>
            </a:rPr>
            <a:t>Додаток 3</a:t>
          </a:r>
          <a:endParaRPr lang="en-US" sz="1700" b="0" strike="noStrike" spc="-1">
            <a:latin typeface="Times New Roman"/>
          </a:endParaRPr>
        </a:p>
        <a:p>
          <a:r>
            <a:rPr lang="en-US" sz="1700" b="0" strike="noStrike" spc="-1">
              <a:solidFill>
                <a:srgbClr val="000000"/>
              </a:solidFill>
              <a:latin typeface="Times New Roman"/>
            </a:rPr>
            <a:t>до наказу Вараської міської </a:t>
          </a:r>
          <a:endParaRPr lang="en-US" sz="1700" b="0" strike="noStrike" spc="-1">
            <a:latin typeface="Times New Roman"/>
          </a:endParaRPr>
        </a:p>
        <a:p>
          <a:r>
            <a:rPr lang="en-US" sz="1700" b="0" strike="noStrike" spc="-1">
              <a:solidFill>
                <a:srgbClr val="000000"/>
              </a:solidFill>
              <a:latin typeface="Times New Roman"/>
            </a:rPr>
            <a:t>військової адаміністрації</a:t>
          </a:r>
          <a:endParaRPr lang="en-US" sz="1700" b="0" strike="noStrike" spc="-1">
            <a:latin typeface="Times New Roman"/>
          </a:endParaRPr>
        </a:p>
        <a:p>
          <a:r>
            <a:rPr lang="en-US" sz="1700" b="0" strike="noStrike" spc="-1">
              <a:solidFill>
                <a:srgbClr val="000000"/>
              </a:solidFill>
              <a:latin typeface="Times New Roman"/>
            </a:rPr>
            <a:t>від 25 квітня 2024 року  № 44</a:t>
          </a:r>
          <a:endParaRPr lang="en-US" sz="1700" b="0" strike="noStrike" spc="-1">
            <a:latin typeface="Times New Roman"/>
          </a:endParaRPr>
        </a:p>
        <a:p>
          <a:endParaRPr lang="en-US" sz="17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15120</xdr:colOff>
      <xdr:row>80</xdr:row>
      <xdr:rowOff>266400</xdr:rowOff>
    </xdr:from>
    <xdr:to>
      <xdr:col>4</xdr:col>
      <xdr:colOff>32400</xdr:colOff>
      <xdr:row>88</xdr:row>
      <xdr:rowOff>241920</xdr:rowOff>
    </xdr:to>
    <xdr:sp macro="" textlink="">
      <xdr:nvSpPr>
        <xdr:cNvPr id="5188" name="Rectangle 3">
          <a:extLst>
            <a:ext uri="{FF2B5EF4-FFF2-40B4-BE49-F238E27FC236}">
              <a16:creationId xmlns:a16="http://schemas.microsoft.com/office/drawing/2014/main" id="{00000000-0008-0000-0300-000044140000}"/>
            </a:ext>
          </a:extLst>
        </xdr:cNvPr>
        <xdr:cNvSpPr/>
      </xdr:nvSpPr>
      <xdr:spPr>
        <a:xfrm>
          <a:off x="15120" y="24179760"/>
          <a:ext cx="8636760" cy="19281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0" bIns="0" anchor="t">
          <a:noAutofit/>
        </a:bodyPr>
        <a:lstStyle/>
        <a:p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 </a:t>
          </a:r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Начальник міської військової адміністрації                                                  Людмила МАРИНІНА</a:t>
          </a:r>
          <a:endParaRPr lang="en-US" sz="1600" b="0" strike="noStrike" spc="-1">
            <a:latin typeface="Times New Roman"/>
          </a:endParaRPr>
        </a:p>
        <a:p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Погоджено</a:t>
          </a:r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Начальник фінансового управління </a:t>
          </a:r>
          <a:endParaRPr lang="en-US" sz="1600" b="0" strike="noStrike" spc="-1">
            <a:latin typeface="Times New Roman"/>
          </a:endParaRPr>
        </a:p>
        <a:p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виконавчого комітету Вараської міської ради                                                   Валентина ТАЦЮК       </a:t>
          </a:r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                                                                                      </a:t>
          </a:r>
          <a:endParaRPr lang="en-US" sz="2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1424160</xdr:colOff>
      <xdr:row>0</xdr:row>
      <xdr:rowOff>30600</xdr:rowOff>
    </xdr:from>
    <xdr:to>
      <xdr:col>3</xdr:col>
      <xdr:colOff>1151280</xdr:colOff>
      <xdr:row>7</xdr:row>
      <xdr:rowOff>174960</xdr:rowOff>
    </xdr:to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00000000-0008-0000-0300-000045140000}"/>
            </a:ext>
          </a:extLst>
        </xdr:cNvPr>
        <xdr:cNvSpPr/>
      </xdr:nvSpPr>
      <xdr:spPr>
        <a:xfrm>
          <a:off x="4445640" y="30600"/>
          <a:ext cx="4119840" cy="984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2680" rIns="0" bIns="0" anchor="t">
          <a:noAutofit/>
        </a:bodyPr>
        <a:lstStyle/>
        <a:p>
          <a:r>
            <a:rPr lang="en-US" sz="1400" b="0" strike="noStrike" spc="-1">
              <a:solidFill>
                <a:srgbClr val="000000"/>
              </a:solidFill>
              <a:latin typeface="Times New Roman"/>
            </a:rPr>
            <a:t>Додаток  4</a:t>
          </a:r>
          <a:endParaRPr lang="en-US" sz="1400" b="0" strike="noStrike" spc="-1">
            <a:latin typeface="Times New Roman"/>
          </a:endParaRPr>
        </a:p>
        <a:p>
          <a:r>
            <a:rPr lang="en-US" sz="1400" b="0" strike="noStrike" spc="-1">
              <a:solidFill>
                <a:srgbClr val="000000"/>
              </a:solidFill>
              <a:latin typeface="Times New Roman"/>
            </a:rPr>
            <a:t>до наказу начальника </a:t>
          </a:r>
          <a:endParaRPr lang="en-US" sz="1400" b="0" strike="noStrike" spc="-1">
            <a:latin typeface="Times New Roman"/>
          </a:endParaRPr>
        </a:p>
        <a:p>
          <a:r>
            <a:rPr lang="en-US" sz="1400" b="0" strike="noStrike" spc="-1">
              <a:solidFill>
                <a:srgbClr val="000000"/>
              </a:solidFill>
              <a:latin typeface="Times New Roman"/>
            </a:rPr>
            <a:t>Вараської міської військової адміністрації</a:t>
          </a:r>
          <a:endParaRPr lang="en-US" sz="1400" b="0" strike="noStrike" spc="-1">
            <a:latin typeface="Times New Roman"/>
          </a:endParaRPr>
        </a:p>
        <a:p>
          <a:r>
            <a:rPr lang="en-US" sz="1400" b="0" strike="noStrike" spc="-1">
              <a:solidFill>
                <a:srgbClr val="000000"/>
              </a:solidFill>
              <a:latin typeface="Times New Roman"/>
            </a:rPr>
            <a:t> від 25 квітня 2024 року  № 44</a:t>
          </a:r>
          <a:endParaRPr lang="en-US" sz="1400" b="0" strike="noStrike" spc="-1">
            <a:latin typeface="Times New Roman"/>
          </a:endParaRPr>
        </a:p>
        <a:p>
          <a:endParaRPr lang="en-US" sz="1800" b="0" strike="noStrike" spc="-1">
            <a:latin typeface="Times New Roman"/>
          </a:endParaRPr>
        </a:p>
        <a:p>
          <a:endParaRPr lang="en-US" sz="1400" b="0" strike="noStrike" spc="-1">
            <a:latin typeface="Times New Roman"/>
          </a:endParaRPr>
        </a:p>
        <a:p>
          <a:endParaRPr lang="en-US" sz="14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227160</xdr:colOff>
      <xdr:row>0</xdr:row>
      <xdr:rowOff>0</xdr:rowOff>
    </xdr:from>
    <xdr:to>
      <xdr:col>9</xdr:col>
      <xdr:colOff>948600</xdr:colOff>
      <xdr:row>3</xdr:row>
      <xdr:rowOff>723960</xdr:rowOff>
    </xdr:to>
    <xdr:sp macro="" textlink="">
      <xdr:nvSpPr>
        <xdr:cNvPr id="5190" name="Rectangle 1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/>
      </xdr:nvSpPr>
      <xdr:spPr>
        <a:xfrm>
          <a:off x="11123640" y="0"/>
          <a:ext cx="4534200" cy="1409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360" tIns="31680" rIns="0" bIns="0" anchor="t">
          <a:noAutofit/>
        </a:bodyPr>
        <a:lstStyle/>
        <a:p>
          <a:r>
            <a:rPr lang="en-US" sz="1400" b="0" strike="noStrike" spc="-1">
              <a:solidFill>
                <a:srgbClr val="000000"/>
              </a:solidFill>
              <a:latin typeface="Times New Roman"/>
            </a:rPr>
            <a:t>              </a:t>
          </a:r>
          <a:r>
            <a:rPr lang="en-US" sz="1600" b="0" strike="noStrike" spc="-1">
              <a:solidFill>
                <a:srgbClr val="000000"/>
              </a:solidFill>
              <a:latin typeface="Times New Roman"/>
            </a:rPr>
            <a:t>        </a:t>
          </a:r>
          <a:endParaRPr lang="en-US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344160</xdr:colOff>
      <xdr:row>3</xdr:row>
      <xdr:rowOff>426960</xdr:rowOff>
    </xdr:from>
    <xdr:to>
      <xdr:col>8</xdr:col>
      <xdr:colOff>87840</xdr:colOff>
      <xdr:row>7</xdr:row>
      <xdr:rowOff>14760</xdr:rowOff>
    </xdr:to>
    <xdr:sp macro="" textlink="">
      <xdr:nvSpPr>
        <xdr:cNvPr id="5191" name="Rectangle 2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/>
      </xdr:nvSpPr>
      <xdr:spPr>
        <a:xfrm>
          <a:off x="1165680" y="1112760"/>
          <a:ext cx="12363120" cy="9633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360" tIns="31680" rIns="36360" bIns="0" anchor="t">
          <a:noAutofit/>
        </a:bodyPr>
        <a:lstStyle/>
        <a:p>
          <a:pPr algn="ctr"/>
          <a:r>
            <a:rPr lang="en-US" sz="1800" b="1" strike="noStrike" spc="-1">
              <a:solidFill>
                <a:srgbClr val="000000"/>
              </a:solidFill>
              <a:latin typeface="Times New Roman"/>
            </a:rPr>
            <a:t>Розподіл</a:t>
          </a:r>
          <a:endParaRPr lang="en-US" sz="1800" b="0" strike="noStrike" spc="-1">
            <a:latin typeface="Times New Roman"/>
          </a:endParaRPr>
        </a:p>
        <a:p>
          <a:pPr algn="ctr"/>
          <a:r>
            <a:rPr lang="en-US" sz="1800" b="1" strike="noStrike" spc="-1">
              <a:solidFill>
                <a:srgbClr val="000000"/>
              </a:solidFill>
              <a:latin typeface="Times New Roman"/>
            </a:rPr>
            <a:t>    витрат бюджету Вараської міської територіальної громади на реалізацію місцевих/регіональних програм </a:t>
          </a:r>
          <a:endParaRPr lang="en-US" sz="1800" b="0" strike="noStrike" spc="-1">
            <a:latin typeface="Times New Roman"/>
          </a:endParaRPr>
        </a:p>
        <a:p>
          <a:pPr algn="ctr"/>
          <a:r>
            <a:rPr lang="en-US" sz="1800" b="1" strike="noStrike" spc="-1">
              <a:solidFill>
                <a:srgbClr val="000000"/>
              </a:solidFill>
              <a:latin typeface="Times New Roman"/>
            </a:rPr>
            <a:t>  у 2024 році</a:t>
          </a:r>
          <a:endParaRPr lang="en-US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219240</xdr:colOff>
      <xdr:row>108</xdr:row>
      <xdr:rowOff>328680</xdr:rowOff>
    </xdr:from>
    <xdr:to>
      <xdr:col>9</xdr:col>
      <xdr:colOff>847080</xdr:colOff>
      <xdr:row>113</xdr:row>
      <xdr:rowOff>75960</xdr:rowOff>
    </xdr:to>
    <xdr:sp macro="" textlink="">
      <xdr:nvSpPr>
        <xdr:cNvPr id="5192" name="Rectangle 3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/>
      </xdr:nvSpPr>
      <xdr:spPr>
        <a:xfrm>
          <a:off x="219240" y="9838440"/>
          <a:ext cx="15337080" cy="22143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0" bIns="0" anchor="t">
          <a:noAutofit/>
        </a:bodyPr>
        <a:lstStyle/>
        <a:p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 </a:t>
          </a:r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Начальник міської військової адміністрації                                                                                                Людмила МАРИНІНА</a:t>
          </a:r>
          <a:endParaRPr lang="en-US" sz="2200" b="0" strike="noStrike" spc="-1">
            <a:latin typeface="Times New Roman"/>
          </a:endParaRPr>
        </a:p>
        <a:p>
          <a:endParaRPr lang="en-US" sz="2200" b="0" strike="noStrike" spc="-1">
            <a:latin typeface="Times New Roman"/>
          </a:endParaRPr>
        </a:p>
        <a:p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Погоджено</a:t>
          </a:r>
          <a:endParaRPr lang="en-US" sz="2200" b="0" strike="noStrike" spc="-1">
            <a:latin typeface="Times New Roman"/>
          </a:endParaRPr>
        </a:p>
        <a:p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Начальник фінансового управління </a:t>
          </a:r>
          <a:endParaRPr lang="en-US" sz="2200" b="0" strike="noStrike" spc="-1">
            <a:latin typeface="Times New Roman"/>
          </a:endParaRPr>
        </a:p>
        <a:p>
          <a:r>
            <a:rPr lang="en-US" sz="2200" b="0" strike="noStrike" spc="-1">
              <a:solidFill>
                <a:srgbClr val="000000"/>
              </a:solidFill>
              <a:latin typeface="Times New Roman"/>
            </a:rPr>
            <a:t>виконавчого комітету Вараської міської ради                                                                                            Валентина ТАЦЮК                                                                                             </a:t>
          </a:r>
          <a:endParaRPr lang="en-US" sz="22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1730520</xdr:colOff>
      <xdr:row>0</xdr:row>
      <xdr:rowOff>75960</xdr:rowOff>
    </xdr:from>
    <xdr:to>
      <xdr:col>9</xdr:col>
      <xdr:colOff>972000</xdr:colOff>
      <xdr:row>3</xdr:row>
      <xdr:rowOff>701280</xdr:rowOff>
    </xdr:to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/>
      </xdr:nvSpPr>
      <xdr:spPr>
        <a:xfrm>
          <a:off x="10818720" y="75960"/>
          <a:ext cx="4862520" cy="1311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2680" rIns="0" bIns="0" anchor="t">
          <a:noAutofit/>
        </a:bodyPr>
        <a:lstStyle/>
        <a:p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Додаток  5</a:t>
          </a:r>
          <a:endParaRPr lang="en-US" sz="1800" b="0" strike="noStrike" spc="-1">
            <a:latin typeface="Times New Roman"/>
          </a:endParaRPr>
        </a:p>
        <a:p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до наказу начальника </a:t>
          </a:r>
          <a:endParaRPr lang="en-US" sz="1800" b="0" strike="noStrike" spc="-1">
            <a:latin typeface="Times New Roman"/>
          </a:endParaRPr>
        </a:p>
        <a:p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Вараської міської військової адміністрації</a:t>
          </a:r>
          <a:endParaRPr lang="en-US" sz="1800" b="0" strike="noStrike" spc="-1">
            <a:latin typeface="Times New Roman"/>
          </a:endParaRPr>
        </a:p>
        <a:p>
          <a:r>
            <a:rPr lang="en-US" sz="1800" b="0" strike="noStrike" spc="-1">
              <a:solidFill>
                <a:srgbClr val="000000"/>
              </a:solidFill>
              <a:latin typeface="Times New Roman"/>
            </a:rPr>
            <a:t> від 25 квітня 2024 року  № 44</a:t>
          </a:r>
          <a:endParaRPr lang="en-US" sz="1800" b="0" strike="noStrike" spc="-1">
            <a:latin typeface="Times New Roman"/>
          </a:endParaRPr>
        </a:p>
        <a:p>
          <a:endParaRPr lang="en-US" sz="1800" b="0" strike="noStrike" spc="-1">
            <a:latin typeface="Times New Roman"/>
          </a:endParaRPr>
        </a:p>
        <a:p>
          <a:endParaRPr lang="en-US" sz="1400" b="0" strike="noStrike" spc="-1">
            <a:latin typeface="Times New Roman"/>
          </a:endParaRPr>
        </a:p>
        <a:p>
          <a:endParaRPr lang="en-US" sz="1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70"/>
  <sheetViews>
    <sheetView showZeros="0" topLeftCell="A5" zoomScaleNormal="100" workbookViewId="0"/>
  </sheetViews>
  <sheetFormatPr defaultColWidth="9.109375" defaultRowHeight="13.2" x14ac:dyDescent="0.25"/>
  <cols>
    <col min="1" max="1" width="16.6640625" style="6" customWidth="1"/>
    <col min="2" max="2" width="97.33203125" style="6" customWidth="1"/>
    <col min="3" max="3" width="24.109375" style="6" customWidth="1"/>
    <col min="4" max="4" width="24" style="6" customWidth="1"/>
    <col min="5" max="5" width="23" style="6" customWidth="1"/>
    <col min="6" max="6" width="25.88671875" style="6" customWidth="1"/>
    <col min="7" max="7" width="16.33203125" style="6" customWidth="1"/>
    <col min="8" max="257" width="9.109375" style="6"/>
  </cols>
  <sheetData>
    <row r="1" spans="1:6" ht="28.2" x14ac:dyDescent="0.5">
      <c r="A1" s="7"/>
      <c r="B1" s="8"/>
      <c r="C1" s="508"/>
      <c r="D1" s="508"/>
      <c r="E1" s="508"/>
      <c r="F1" s="508"/>
    </row>
    <row r="2" spans="1:6" ht="61.5" customHeight="1" x14ac:dyDescent="0.4">
      <c r="A2" s="7"/>
      <c r="B2" s="9"/>
      <c r="C2" s="509"/>
      <c r="D2" s="509"/>
      <c r="E2" s="509"/>
      <c r="F2" s="509"/>
    </row>
    <row r="3" spans="1:6" ht="28.2" x14ac:dyDescent="0.5">
      <c r="A3" s="7"/>
      <c r="B3" s="10"/>
      <c r="C3" s="5"/>
      <c r="D3" s="510"/>
      <c r="E3" s="510"/>
      <c r="F3" s="510"/>
    </row>
    <row r="4" spans="1:6" ht="26.4" customHeight="1" x14ac:dyDescent="0.4">
      <c r="A4" s="7"/>
      <c r="B4" s="7"/>
      <c r="C4" s="7"/>
      <c r="D4" s="7"/>
      <c r="E4" s="7"/>
      <c r="F4" s="7"/>
    </row>
    <row r="5" spans="1:6" ht="17.399999999999999" customHeight="1" x14ac:dyDescent="0.4">
      <c r="A5" s="7"/>
      <c r="B5" s="7"/>
      <c r="C5" s="7"/>
      <c r="D5" s="7"/>
      <c r="E5" s="7"/>
      <c r="F5" s="7"/>
    </row>
    <row r="6" spans="1:6" ht="43.2" customHeight="1" x14ac:dyDescent="0.25">
      <c r="A6" s="511" t="s">
        <v>0</v>
      </c>
      <c r="B6" s="511"/>
      <c r="C6" s="511"/>
      <c r="D6" s="511"/>
      <c r="E6" s="511"/>
      <c r="F6" s="511"/>
    </row>
    <row r="7" spans="1:6" ht="26.4" customHeight="1" x14ac:dyDescent="0.25">
      <c r="A7" s="4"/>
      <c r="B7" s="11"/>
      <c r="C7" s="12" t="s">
        <v>1</v>
      </c>
      <c r="D7" s="11"/>
      <c r="E7" s="4"/>
      <c r="F7" s="4"/>
    </row>
    <row r="8" spans="1:6" ht="19.95" customHeight="1" x14ac:dyDescent="0.25">
      <c r="A8" s="4"/>
      <c r="B8" s="4"/>
      <c r="C8" s="13" t="s">
        <v>2</v>
      </c>
      <c r="D8" s="4"/>
      <c r="E8" s="4"/>
      <c r="F8" s="4"/>
    </row>
    <row r="9" spans="1:6" ht="21" customHeight="1" x14ac:dyDescent="0.4">
      <c r="A9" s="14"/>
      <c r="B9" s="15"/>
      <c r="C9" s="15"/>
      <c r="D9" s="16"/>
      <c r="E9" s="16"/>
      <c r="F9" s="17" t="s">
        <v>3</v>
      </c>
    </row>
    <row r="10" spans="1:6" ht="56.25" customHeight="1" x14ac:dyDescent="0.25">
      <c r="A10" s="512" t="s">
        <v>4</v>
      </c>
      <c r="B10" s="513" t="s">
        <v>5</v>
      </c>
      <c r="C10" s="514" t="s">
        <v>6</v>
      </c>
      <c r="D10" s="514" t="s">
        <v>7</v>
      </c>
      <c r="E10" s="514" t="s">
        <v>8</v>
      </c>
      <c r="F10" s="514"/>
    </row>
    <row r="11" spans="1:6" ht="112.5" customHeight="1" x14ac:dyDescent="0.25">
      <c r="A11" s="512"/>
      <c r="B11" s="513"/>
      <c r="C11" s="514"/>
      <c r="D11" s="514"/>
      <c r="E11" s="18" t="s">
        <v>6</v>
      </c>
      <c r="F11" s="19" t="s">
        <v>9</v>
      </c>
    </row>
    <row r="12" spans="1:6" ht="25.5" customHeight="1" x14ac:dyDescent="0.25">
      <c r="A12" s="20">
        <v>1</v>
      </c>
      <c r="B12" s="21">
        <v>2</v>
      </c>
      <c r="C12" s="21" t="s">
        <v>10</v>
      </c>
      <c r="D12" s="22">
        <v>4</v>
      </c>
      <c r="E12" s="23">
        <v>5</v>
      </c>
      <c r="F12" s="20">
        <v>6</v>
      </c>
    </row>
    <row r="13" spans="1:6" ht="1.5" hidden="1" customHeight="1" x14ac:dyDescent="0.45">
      <c r="A13" s="24">
        <v>10000000</v>
      </c>
      <c r="B13" s="25" t="s">
        <v>11</v>
      </c>
      <c r="C13" s="26">
        <f>SUM(D13:E13)</f>
        <v>0</v>
      </c>
      <c r="D13" s="27">
        <f>SUM(D55,D37,D29,D14,D23)</f>
        <v>0</v>
      </c>
      <c r="E13" s="28">
        <f>SUM(E55)</f>
        <v>0</v>
      </c>
      <c r="F13" s="29"/>
    </row>
    <row r="14" spans="1:6" ht="49.5" hidden="1" customHeight="1" x14ac:dyDescent="0.5">
      <c r="A14" s="30">
        <v>11000000</v>
      </c>
      <c r="B14" s="31" t="s">
        <v>12</v>
      </c>
      <c r="C14" s="26">
        <f>SUM(D14)</f>
        <v>0</v>
      </c>
      <c r="D14" s="32">
        <f>SUM(D15,D21)</f>
        <v>0</v>
      </c>
      <c r="E14" s="33"/>
      <c r="F14" s="34"/>
    </row>
    <row r="15" spans="1:6" ht="30" hidden="1" customHeight="1" x14ac:dyDescent="0.5">
      <c r="A15" s="30">
        <v>11010000</v>
      </c>
      <c r="B15" s="31" t="s">
        <v>13</v>
      </c>
      <c r="C15" s="26">
        <f>SUM(D15)</f>
        <v>0</v>
      </c>
      <c r="D15" s="32">
        <f>SUM(D16:D20)</f>
        <v>0</v>
      </c>
      <c r="E15" s="33"/>
      <c r="F15" s="34"/>
    </row>
    <row r="16" spans="1:6" ht="80.25" hidden="1" customHeight="1" x14ac:dyDescent="0.5">
      <c r="A16" s="35">
        <v>11010100</v>
      </c>
      <c r="B16" s="3" t="s">
        <v>14</v>
      </c>
      <c r="C16" s="2"/>
      <c r="D16" s="2"/>
      <c r="E16" s="33"/>
      <c r="F16" s="34"/>
    </row>
    <row r="17" spans="1:7" ht="6.75" hidden="1" customHeight="1" x14ac:dyDescent="0.5">
      <c r="A17" s="35">
        <v>11010200</v>
      </c>
      <c r="B17" s="3" t="s">
        <v>15</v>
      </c>
      <c r="C17" s="2"/>
      <c r="D17" s="2"/>
      <c r="E17" s="33"/>
      <c r="F17" s="34"/>
    </row>
    <row r="18" spans="1:7" ht="81.75" hidden="1" customHeight="1" x14ac:dyDescent="0.5">
      <c r="A18" s="35">
        <v>11010400</v>
      </c>
      <c r="B18" s="3" t="s">
        <v>16</v>
      </c>
      <c r="C18" s="2"/>
      <c r="D18" s="2"/>
      <c r="E18" s="33"/>
      <c r="F18" s="34"/>
    </row>
    <row r="19" spans="1:7" ht="54" hidden="1" customHeight="1" x14ac:dyDescent="0.5">
      <c r="A19" s="35">
        <v>11010500</v>
      </c>
      <c r="B19" s="3" t="s">
        <v>17</v>
      </c>
      <c r="C19" s="2"/>
      <c r="D19" s="2"/>
      <c r="E19" s="33"/>
      <c r="F19" s="34"/>
    </row>
    <row r="20" spans="1:7" ht="81.75" hidden="1" customHeight="1" x14ac:dyDescent="0.5">
      <c r="A20" s="35">
        <v>11011300</v>
      </c>
      <c r="B20" s="3" t="s">
        <v>18</v>
      </c>
      <c r="C20" s="2"/>
      <c r="D20" s="2"/>
      <c r="E20" s="33"/>
      <c r="F20" s="34"/>
    </row>
    <row r="21" spans="1:7" ht="26.25" hidden="1" customHeight="1" x14ac:dyDescent="0.5">
      <c r="A21" s="36">
        <v>11020000</v>
      </c>
      <c r="B21" s="37" t="s">
        <v>19</v>
      </c>
      <c r="C21" s="38">
        <f>SUM(D21)</f>
        <v>0</v>
      </c>
      <c r="D21" s="38">
        <f>SUM(D22)</f>
        <v>0</v>
      </c>
      <c r="E21" s="33"/>
      <c r="F21" s="34"/>
    </row>
    <row r="22" spans="1:7" ht="57.75" hidden="1" customHeight="1" x14ac:dyDescent="0.5">
      <c r="A22" s="39">
        <v>11020200</v>
      </c>
      <c r="B22" s="40" t="s">
        <v>20</v>
      </c>
      <c r="C22" s="2"/>
      <c r="D22" s="2"/>
      <c r="E22" s="33"/>
      <c r="F22" s="34"/>
    </row>
    <row r="23" spans="1:7" ht="52.5" hidden="1" customHeight="1" x14ac:dyDescent="0.5">
      <c r="A23" s="36">
        <v>13000000</v>
      </c>
      <c r="B23" s="41" t="s">
        <v>21</v>
      </c>
      <c r="C23" s="38">
        <f>SUM(D23)</f>
        <v>0</v>
      </c>
      <c r="D23" s="38">
        <f>SUM(D24,D27)</f>
        <v>0</v>
      </c>
      <c r="E23" s="33"/>
      <c r="F23" s="34"/>
    </row>
    <row r="24" spans="1:7" ht="5.25" hidden="1" customHeight="1" x14ac:dyDescent="0.5">
      <c r="A24" s="36">
        <v>13010000</v>
      </c>
      <c r="B24" s="41" t="s">
        <v>22</v>
      </c>
      <c r="C24" s="38">
        <f>SUM(D24)</f>
        <v>0</v>
      </c>
      <c r="D24" s="38">
        <f>SUM(D25:D26)</f>
        <v>0</v>
      </c>
      <c r="E24" s="33"/>
      <c r="F24" s="34"/>
    </row>
    <row r="25" spans="1:7" ht="81.75" hidden="1" customHeight="1" x14ac:dyDescent="0.5">
      <c r="A25" s="39">
        <v>13010100</v>
      </c>
      <c r="B25" s="40" t="s">
        <v>23</v>
      </c>
      <c r="C25" s="2"/>
      <c r="D25" s="2"/>
      <c r="E25" s="33"/>
      <c r="F25" s="34"/>
    </row>
    <row r="26" spans="1:7" ht="106.5" hidden="1" customHeight="1" x14ac:dyDescent="0.5">
      <c r="A26" s="39">
        <v>13010200</v>
      </c>
      <c r="B26" s="40" t="s">
        <v>24</v>
      </c>
      <c r="C26" s="2"/>
      <c r="D26" s="2"/>
      <c r="E26" s="33"/>
      <c r="F26" s="34"/>
    </row>
    <row r="27" spans="1:7" ht="30" hidden="1" customHeight="1" x14ac:dyDescent="0.5">
      <c r="A27" s="36">
        <v>13030000</v>
      </c>
      <c r="B27" s="42" t="s">
        <v>25</v>
      </c>
      <c r="C27" s="38">
        <f>SUM(D27)</f>
        <v>0</v>
      </c>
      <c r="D27" s="38">
        <f>SUM(D28)</f>
        <v>0</v>
      </c>
      <c r="E27" s="33"/>
      <c r="F27" s="34"/>
    </row>
    <row r="28" spans="1:7" ht="55.5" hidden="1" customHeight="1" x14ac:dyDescent="0.5">
      <c r="A28" s="39">
        <v>13030100</v>
      </c>
      <c r="B28" s="40" t="s">
        <v>26</v>
      </c>
      <c r="C28" s="2"/>
      <c r="D28" s="2"/>
      <c r="E28" s="33"/>
      <c r="F28" s="34"/>
    </row>
    <row r="29" spans="1:7" ht="33" hidden="1" customHeight="1" x14ac:dyDescent="0.5">
      <c r="A29" s="30">
        <v>14000000</v>
      </c>
      <c r="B29" s="43" t="s">
        <v>27</v>
      </c>
      <c r="C29" s="44">
        <f>SUM(D29)</f>
        <v>0</v>
      </c>
      <c r="D29" s="38">
        <f>SUM(D34,D30,D32)</f>
        <v>0</v>
      </c>
      <c r="E29" s="2"/>
      <c r="F29" s="45"/>
    </row>
    <row r="30" spans="1:7" ht="51.75" hidden="1" customHeight="1" x14ac:dyDescent="0.5">
      <c r="A30" s="35">
        <v>14020000</v>
      </c>
      <c r="B30" s="46" t="s">
        <v>28</v>
      </c>
      <c r="C30" s="2"/>
      <c r="D30" s="2"/>
      <c r="E30" s="2"/>
      <c r="F30" s="45"/>
      <c r="G30" s="47"/>
    </row>
    <row r="31" spans="1:7" ht="30" hidden="1" customHeight="1" x14ac:dyDescent="0.5">
      <c r="A31" s="35">
        <v>14021900</v>
      </c>
      <c r="B31" s="3" t="s">
        <v>29</v>
      </c>
      <c r="C31" s="2"/>
      <c r="D31" s="2"/>
      <c r="E31" s="2"/>
      <c r="F31" s="45"/>
    </row>
    <row r="32" spans="1:7" ht="49.5" hidden="1" customHeight="1" x14ac:dyDescent="0.5">
      <c r="A32" s="35">
        <v>14030000</v>
      </c>
      <c r="B32" s="48" t="s">
        <v>30</v>
      </c>
      <c r="C32" s="2"/>
      <c r="D32" s="2"/>
      <c r="E32" s="2"/>
      <c r="F32" s="45"/>
    </row>
    <row r="33" spans="1:7" ht="30" hidden="1" customHeight="1" x14ac:dyDescent="0.5">
      <c r="A33" s="35">
        <v>14031900</v>
      </c>
      <c r="B33" s="3" t="s">
        <v>29</v>
      </c>
      <c r="C33" s="2"/>
      <c r="D33" s="2"/>
      <c r="E33" s="2"/>
      <c r="F33" s="45"/>
    </row>
    <row r="34" spans="1:7" ht="53.25" hidden="1" customHeight="1" x14ac:dyDescent="0.5">
      <c r="A34" s="35">
        <v>14040000</v>
      </c>
      <c r="B34" s="3" t="s">
        <v>31</v>
      </c>
      <c r="C34" s="2"/>
      <c r="D34" s="2"/>
      <c r="E34" s="2"/>
      <c r="F34" s="45"/>
    </row>
    <row r="35" spans="1:7" ht="151.5" hidden="1" customHeight="1" x14ac:dyDescent="0.5">
      <c r="A35" s="35">
        <v>14040100</v>
      </c>
      <c r="B35" s="3" t="s">
        <v>32</v>
      </c>
      <c r="C35" s="2"/>
      <c r="D35" s="2"/>
      <c r="E35" s="2"/>
      <c r="F35" s="45"/>
    </row>
    <row r="36" spans="1:7" ht="21.75" hidden="1" customHeight="1" x14ac:dyDescent="0.5">
      <c r="A36" s="35">
        <v>14040200</v>
      </c>
      <c r="B36" s="3" t="s">
        <v>33</v>
      </c>
      <c r="C36" s="2"/>
      <c r="D36" s="2"/>
      <c r="E36" s="2"/>
      <c r="F36" s="45"/>
    </row>
    <row r="37" spans="1:7" ht="73.5" hidden="1" customHeight="1" x14ac:dyDescent="0.45">
      <c r="A37" s="30">
        <v>18000000</v>
      </c>
      <c r="B37" s="31" t="s">
        <v>34</v>
      </c>
      <c r="C37" s="44">
        <f>SUM(D37)</f>
        <v>0</v>
      </c>
      <c r="D37" s="38">
        <f>SUM(D51,D48,D38)</f>
        <v>0</v>
      </c>
      <c r="E37" s="38"/>
      <c r="F37" s="49"/>
    </row>
    <row r="38" spans="1:7" ht="26.25" hidden="1" customHeight="1" x14ac:dyDescent="0.45">
      <c r="A38" s="30">
        <v>18010000</v>
      </c>
      <c r="B38" s="43" t="s">
        <v>35</v>
      </c>
      <c r="C38" s="44">
        <f>SUM(D38)</f>
        <v>0</v>
      </c>
      <c r="D38" s="38">
        <f>SUM(D39:D47)</f>
        <v>0</v>
      </c>
      <c r="E38" s="38"/>
      <c r="F38" s="49"/>
    </row>
    <row r="39" spans="1:7" ht="75.75" hidden="1" customHeight="1" x14ac:dyDescent="0.5">
      <c r="A39" s="35">
        <v>18010100</v>
      </c>
      <c r="B39" s="50" t="s">
        <v>36</v>
      </c>
      <c r="C39" s="2"/>
      <c r="D39" s="2"/>
      <c r="E39" s="2"/>
      <c r="F39" s="51"/>
      <c r="G39" s="52"/>
    </row>
    <row r="40" spans="1:7" ht="75" hidden="1" customHeight="1" x14ac:dyDescent="0.5">
      <c r="A40" s="35">
        <v>18010200</v>
      </c>
      <c r="B40" s="53" t="s">
        <v>37</v>
      </c>
      <c r="C40" s="2"/>
      <c r="D40" s="2"/>
      <c r="E40" s="2"/>
      <c r="F40" s="51"/>
      <c r="G40" s="54"/>
    </row>
    <row r="41" spans="1:7" ht="81" hidden="1" customHeight="1" x14ac:dyDescent="0.5">
      <c r="A41" s="55">
        <v>18010300</v>
      </c>
      <c r="B41" s="50" t="s">
        <v>38</v>
      </c>
      <c r="C41" s="2"/>
      <c r="D41" s="2"/>
      <c r="E41" s="2"/>
      <c r="F41" s="51"/>
      <c r="G41" s="54"/>
    </row>
    <row r="42" spans="1:7" ht="17.25" hidden="1" customHeight="1" x14ac:dyDescent="0.5">
      <c r="A42" s="35">
        <v>18010400</v>
      </c>
      <c r="B42" s="50" t="s">
        <v>39</v>
      </c>
      <c r="C42" s="2"/>
      <c r="D42" s="2"/>
      <c r="E42" s="2"/>
      <c r="F42" s="51"/>
      <c r="G42" s="54"/>
    </row>
    <row r="43" spans="1:7" ht="30" hidden="1" customHeight="1" x14ac:dyDescent="0.5">
      <c r="A43" s="35">
        <v>18010500</v>
      </c>
      <c r="B43" s="56" t="s">
        <v>40</v>
      </c>
      <c r="C43" s="2"/>
      <c r="D43" s="2"/>
      <c r="E43" s="57"/>
      <c r="F43" s="45"/>
      <c r="G43" s="52"/>
    </row>
    <row r="44" spans="1:7" ht="30" hidden="1" customHeight="1" x14ac:dyDescent="0.5">
      <c r="A44" s="35">
        <v>18010600</v>
      </c>
      <c r="B44" s="56" t="s">
        <v>41</v>
      </c>
      <c r="C44" s="2"/>
      <c r="D44" s="2"/>
      <c r="E44" s="57"/>
      <c r="F44" s="45"/>
    </row>
    <row r="45" spans="1:7" ht="30" hidden="1" customHeight="1" x14ac:dyDescent="0.5">
      <c r="A45" s="35">
        <v>18010700</v>
      </c>
      <c r="B45" s="56" t="s">
        <v>42</v>
      </c>
      <c r="C45" s="2"/>
      <c r="D45" s="2"/>
      <c r="E45" s="57"/>
      <c r="F45" s="45"/>
    </row>
    <row r="46" spans="1:7" ht="30" hidden="1" customHeight="1" x14ac:dyDescent="0.5">
      <c r="A46" s="35">
        <v>18010900</v>
      </c>
      <c r="B46" s="56" t="s">
        <v>43</v>
      </c>
      <c r="C46" s="2"/>
      <c r="D46" s="2"/>
      <c r="E46" s="57"/>
      <c r="F46" s="45"/>
    </row>
    <row r="47" spans="1:7" ht="30" hidden="1" customHeight="1" x14ac:dyDescent="0.5">
      <c r="A47" s="35">
        <v>18011000</v>
      </c>
      <c r="B47" s="56" t="s">
        <v>44</v>
      </c>
      <c r="C47" s="2"/>
      <c r="D47" s="2"/>
      <c r="E47" s="57"/>
      <c r="F47" s="45"/>
    </row>
    <row r="48" spans="1:7" ht="30" hidden="1" customHeight="1" x14ac:dyDescent="0.5">
      <c r="A48" s="58">
        <v>18030000</v>
      </c>
      <c r="B48" s="43" t="s">
        <v>45</v>
      </c>
      <c r="C48" s="32">
        <f>SUM(D48)</f>
        <v>0</v>
      </c>
      <c r="D48" s="38">
        <f>SUM(D49:D50)</f>
        <v>0</v>
      </c>
      <c r="E48" s="57"/>
      <c r="F48" s="45"/>
    </row>
    <row r="49" spans="1:7" ht="30" hidden="1" customHeight="1" x14ac:dyDescent="0.5">
      <c r="A49" s="59">
        <v>18030100</v>
      </c>
      <c r="B49" s="3" t="s">
        <v>46</v>
      </c>
      <c r="C49" s="2"/>
      <c r="D49" s="2"/>
      <c r="E49" s="57"/>
      <c r="F49" s="45"/>
    </row>
    <row r="50" spans="1:7" ht="28.95" hidden="1" customHeight="1" x14ac:dyDescent="0.5">
      <c r="A50" s="60" t="s">
        <v>47</v>
      </c>
      <c r="B50" s="61" t="s">
        <v>48</v>
      </c>
      <c r="C50" s="2">
        <f>SUM(D50)</f>
        <v>0</v>
      </c>
      <c r="D50" s="2"/>
      <c r="E50" s="57"/>
      <c r="F50" s="45"/>
    </row>
    <row r="51" spans="1:7" ht="24.75" hidden="1" customHeight="1" x14ac:dyDescent="0.45">
      <c r="A51" s="30">
        <v>18050000</v>
      </c>
      <c r="B51" s="31" t="s">
        <v>49</v>
      </c>
      <c r="C51" s="32">
        <f>SUM(D51)</f>
        <v>0</v>
      </c>
      <c r="D51" s="38">
        <f>SUM(D52:D54)</f>
        <v>0</v>
      </c>
      <c r="E51" s="38"/>
      <c r="F51" s="49"/>
    </row>
    <row r="52" spans="1:7" ht="30" hidden="1" customHeight="1" x14ac:dyDescent="0.5">
      <c r="A52" s="35">
        <v>18050300</v>
      </c>
      <c r="B52" s="62" t="s">
        <v>50</v>
      </c>
      <c r="C52" s="2"/>
      <c r="D52" s="2"/>
      <c r="E52" s="2"/>
      <c r="F52" s="51"/>
    </row>
    <row r="53" spans="1:7" ht="30" hidden="1" customHeight="1" x14ac:dyDescent="0.5">
      <c r="A53" s="35">
        <v>18050400</v>
      </c>
      <c r="B53" s="62" t="s">
        <v>51</v>
      </c>
      <c r="C53" s="2"/>
      <c r="D53" s="2"/>
      <c r="E53" s="2"/>
      <c r="F53" s="51"/>
    </row>
    <row r="54" spans="1:7" ht="25.5" hidden="1" customHeight="1" x14ac:dyDescent="0.5">
      <c r="A54" s="35">
        <v>18050500</v>
      </c>
      <c r="B54" s="3" t="s">
        <v>52</v>
      </c>
      <c r="C54" s="2"/>
      <c r="D54" s="2"/>
      <c r="E54" s="2"/>
      <c r="F54" s="51"/>
    </row>
    <row r="55" spans="1:7" ht="25.5" hidden="1" customHeight="1" x14ac:dyDescent="0.45">
      <c r="A55" s="30">
        <v>19000000</v>
      </c>
      <c r="B55" s="63" t="s">
        <v>53</v>
      </c>
      <c r="C55" s="32">
        <f>SUM(E55)</f>
        <v>0</v>
      </c>
      <c r="D55" s="38"/>
      <c r="E55" s="38">
        <f>SUM(E56)</f>
        <v>0</v>
      </c>
      <c r="F55" s="49"/>
    </row>
    <row r="56" spans="1:7" ht="27" hidden="1" customHeight="1" x14ac:dyDescent="0.45">
      <c r="A56" s="30">
        <v>19010000</v>
      </c>
      <c r="B56" s="63" t="s">
        <v>54</v>
      </c>
      <c r="C56" s="32">
        <f>SUM(E56)</f>
        <v>0</v>
      </c>
      <c r="D56" s="38"/>
      <c r="E56" s="38">
        <f>SUM(E57:E59)</f>
        <v>0</v>
      </c>
      <c r="F56" s="49"/>
    </row>
    <row r="57" spans="1:7" ht="99" hidden="1" customHeight="1" x14ac:dyDescent="0.5">
      <c r="A57" s="35">
        <v>19010100</v>
      </c>
      <c r="B57" s="61" t="s">
        <v>55</v>
      </c>
      <c r="C57" s="64"/>
      <c r="D57" s="2"/>
      <c r="E57" s="2"/>
      <c r="F57" s="51"/>
    </row>
    <row r="58" spans="1:7" ht="51" hidden="1" customHeight="1" x14ac:dyDescent="0.5">
      <c r="A58" s="35">
        <v>19010200</v>
      </c>
      <c r="B58" s="3" t="s">
        <v>56</v>
      </c>
      <c r="C58" s="64"/>
      <c r="D58" s="2"/>
      <c r="E58" s="2"/>
      <c r="F58" s="51"/>
    </row>
    <row r="59" spans="1:7" ht="72" hidden="1" customHeight="1" x14ac:dyDescent="0.5">
      <c r="A59" s="35">
        <v>19010300</v>
      </c>
      <c r="B59" s="65" t="s">
        <v>57</v>
      </c>
      <c r="C59" s="64"/>
      <c r="D59" s="2"/>
      <c r="E59" s="2"/>
      <c r="F59" s="51"/>
    </row>
    <row r="60" spans="1:7" ht="3" hidden="1" customHeight="1" x14ac:dyDescent="0.5">
      <c r="A60" s="30">
        <v>20000000</v>
      </c>
      <c r="B60" s="31" t="s">
        <v>58</v>
      </c>
      <c r="C60" s="44">
        <f>SUM(D60,E60)</f>
        <v>0</v>
      </c>
      <c r="D60" s="38">
        <f>SUM(D79,D69,D61)</f>
        <v>0</v>
      </c>
      <c r="E60" s="38">
        <f>SUM(E84)</f>
        <v>0</v>
      </c>
      <c r="F60" s="45"/>
      <c r="G60" s="52"/>
    </row>
    <row r="61" spans="1:7" ht="33.75" hidden="1" customHeight="1" x14ac:dyDescent="0.5">
      <c r="A61" s="30">
        <v>21000000</v>
      </c>
      <c r="B61" s="31" t="s">
        <v>59</v>
      </c>
      <c r="C61" s="44">
        <f>SUM(D61)</f>
        <v>0</v>
      </c>
      <c r="D61" s="38">
        <f>SUM(D62,D64,D65)</f>
        <v>0</v>
      </c>
      <c r="E61" s="57"/>
      <c r="F61" s="45"/>
    </row>
    <row r="62" spans="1:7" ht="140.25" hidden="1" customHeight="1" x14ac:dyDescent="0.5">
      <c r="A62" s="30">
        <v>21010000</v>
      </c>
      <c r="B62" s="66" t="s">
        <v>60</v>
      </c>
      <c r="C62" s="44">
        <f>SUM(D62)</f>
        <v>0</v>
      </c>
      <c r="D62" s="38">
        <f>SUM(D63)</f>
        <v>0</v>
      </c>
      <c r="E62" s="57"/>
      <c r="F62" s="45"/>
      <c r="G62" s="67"/>
    </row>
    <row r="63" spans="1:7" s="68" customFormat="1" ht="78" hidden="1" customHeight="1" x14ac:dyDescent="0.5">
      <c r="A63" s="35">
        <v>21010300</v>
      </c>
      <c r="B63" s="56" t="s">
        <v>61</v>
      </c>
      <c r="C63" s="2"/>
      <c r="D63" s="2"/>
      <c r="E63" s="57"/>
      <c r="F63" s="45"/>
    </row>
    <row r="64" spans="1:7" s="68" customFormat="1" ht="55.95" hidden="1" customHeight="1" x14ac:dyDescent="0.5">
      <c r="A64" s="35">
        <v>21050000</v>
      </c>
      <c r="B64" s="56" t="s">
        <v>62</v>
      </c>
      <c r="C64" s="2">
        <f>SUM(D64)</f>
        <v>0</v>
      </c>
      <c r="D64" s="2"/>
      <c r="E64" s="57"/>
      <c r="F64" s="45"/>
    </row>
    <row r="65" spans="1:6" ht="27.75" hidden="1" customHeight="1" x14ac:dyDescent="0.45">
      <c r="A65" s="30">
        <v>21080000</v>
      </c>
      <c r="B65" s="31" t="s">
        <v>63</v>
      </c>
      <c r="C65" s="44">
        <f>SUM(D65)</f>
        <v>0</v>
      </c>
      <c r="D65" s="38">
        <f>SUM(D66:D68)</f>
        <v>0</v>
      </c>
      <c r="E65" s="69"/>
      <c r="F65" s="70"/>
    </row>
    <row r="66" spans="1:6" ht="28.5" hidden="1" customHeight="1" x14ac:dyDescent="0.5">
      <c r="A66" s="35">
        <v>21081100</v>
      </c>
      <c r="B66" s="56" t="s">
        <v>64</v>
      </c>
      <c r="C66" s="2"/>
      <c r="D66" s="2"/>
      <c r="E66" s="57"/>
      <c r="F66" s="45"/>
    </row>
    <row r="67" spans="1:6" ht="132" hidden="1" customHeight="1" x14ac:dyDescent="0.5">
      <c r="A67" s="35">
        <v>21081500</v>
      </c>
      <c r="B67" s="56" t="s">
        <v>65</v>
      </c>
      <c r="C67" s="2"/>
      <c r="D67" s="2"/>
      <c r="E67" s="57"/>
      <c r="F67" s="45"/>
    </row>
    <row r="68" spans="1:6" ht="126.75" hidden="1" customHeight="1" x14ac:dyDescent="0.5">
      <c r="A68" s="35">
        <v>21082400</v>
      </c>
      <c r="B68" s="56" t="s">
        <v>66</v>
      </c>
      <c r="C68" s="2"/>
      <c r="D68" s="2"/>
      <c r="E68" s="57"/>
      <c r="F68" s="45"/>
    </row>
    <row r="69" spans="1:6" ht="52.5" hidden="1" customHeight="1" x14ac:dyDescent="0.5">
      <c r="A69" s="30">
        <v>22000000</v>
      </c>
      <c r="B69" s="31" t="s">
        <v>67</v>
      </c>
      <c r="C69" s="44">
        <f>SUM(D69)</f>
        <v>0</v>
      </c>
      <c r="D69" s="38">
        <f>SUM(D76,D74,D70)</f>
        <v>0</v>
      </c>
      <c r="E69" s="57"/>
      <c r="F69" s="45"/>
    </row>
    <row r="70" spans="1:6" ht="30" hidden="1" customHeight="1" x14ac:dyDescent="0.5">
      <c r="A70" s="30">
        <v>22010000</v>
      </c>
      <c r="B70" s="31" t="s">
        <v>68</v>
      </c>
      <c r="C70" s="44">
        <f>SUM(D70)</f>
        <v>0</v>
      </c>
      <c r="D70" s="38">
        <f>SUM(D71:D73)</f>
        <v>0</v>
      </c>
      <c r="E70" s="57"/>
      <c r="F70" s="45"/>
    </row>
    <row r="71" spans="1:6" ht="76.5" hidden="1" customHeight="1" x14ac:dyDescent="0.5">
      <c r="A71" s="35">
        <v>22010300</v>
      </c>
      <c r="B71" s="71" t="s">
        <v>69</v>
      </c>
      <c r="C71" s="2"/>
      <c r="D71" s="2"/>
      <c r="E71" s="57"/>
      <c r="F71" s="45"/>
    </row>
    <row r="72" spans="1:6" ht="28.5" hidden="1" customHeight="1" x14ac:dyDescent="0.5">
      <c r="A72" s="35">
        <v>22012500</v>
      </c>
      <c r="B72" s="56" t="s">
        <v>70</v>
      </c>
      <c r="C72" s="2"/>
      <c r="D72" s="2"/>
      <c r="E72" s="57"/>
      <c r="F72" s="45"/>
    </row>
    <row r="73" spans="1:6" ht="54" hidden="1" customHeight="1" x14ac:dyDescent="0.5">
      <c r="A73" s="35">
        <v>22012600</v>
      </c>
      <c r="B73" s="72" t="s">
        <v>71</v>
      </c>
      <c r="C73" s="2"/>
      <c r="D73" s="2"/>
      <c r="E73" s="57"/>
      <c r="F73" s="45"/>
    </row>
    <row r="74" spans="1:6" ht="76.5" hidden="1" customHeight="1" x14ac:dyDescent="0.45">
      <c r="A74" s="30">
        <v>22080000</v>
      </c>
      <c r="B74" s="73" t="s">
        <v>72</v>
      </c>
      <c r="C74" s="44">
        <f>SUM(D74)</f>
        <v>0</v>
      </c>
      <c r="D74" s="38">
        <f>SUM(D75)</f>
        <v>0</v>
      </c>
      <c r="E74" s="69"/>
      <c r="F74" s="70"/>
    </row>
    <row r="75" spans="1:6" ht="3" hidden="1" customHeight="1" x14ac:dyDescent="0.5">
      <c r="A75" s="35">
        <v>22080400</v>
      </c>
      <c r="B75" s="56" t="s">
        <v>73</v>
      </c>
      <c r="C75" s="2"/>
      <c r="D75" s="2"/>
      <c r="E75" s="57"/>
      <c r="F75" s="45"/>
    </row>
    <row r="76" spans="1:6" ht="27" hidden="1" customHeight="1" x14ac:dyDescent="0.45">
      <c r="A76" s="30">
        <v>22090000</v>
      </c>
      <c r="B76" s="31" t="s">
        <v>74</v>
      </c>
      <c r="C76" s="44">
        <f>SUM(D76)</f>
        <v>0</v>
      </c>
      <c r="D76" s="38">
        <f>SUM(D77:D78)</f>
        <v>0</v>
      </c>
      <c r="E76" s="69"/>
      <c r="F76" s="70"/>
    </row>
    <row r="77" spans="1:6" ht="78" hidden="1" customHeight="1" x14ac:dyDescent="0.5">
      <c r="A77" s="35">
        <v>22090100</v>
      </c>
      <c r="B77" s="56" t="s">
        <v>75</v>
      </c>
      <c r="C77" s="2"/>
      <c r="D77" s="2"/>
      <c r="E77" s="57"/>
      <c r="F77" s="45"/>
    </row>
    <row r="78" spans="1:6" ht="26.25" hidden="1" customHeight="1" x14ac:dyDescent="0.5">
      <c r="A78" s="35">
        <v>22090400</v>
      </c>
      <c r="B78" s="56" t="s">
        <v>76</v>
      </c>
      <c r="C78" s="2"/>
      <c r="D78" s="2"/>
      <c r="E78" s="57"/>
      <c r="F78" s="45"/>
    </row>
    <row r="79" spans="1:6" ht="25.5" hidden="1" customHeight="1" x14ac:dyDescent="0.45">
      <c r="A79" s="30">
        <v>24000000</v>
      </c>
      <c r="B79" s="31" t="s">
        <v>77</v>
      </c>
      <c r="C79" s="44">
        <f>SUM(D79:E79)</f>
        <v>0</v>
      </c>
      <c r="D79" s="38">
        <f>SUM(D80)</f>
        <v>0</v>
      </c>
      <c r="E79" s="38"/>
      <c r="F79" s="70"/>
    </row>
    <row r="80" spans="1:6" ht="28.2" hidden="1" x14ac:dyDescent="0.5">
      <c r="A80" s="30">
        <v>24060000</v>
      </c>
      <c r="B80" s="31" t="s">
        <v>78</v>
      </c>
      <c r="C80" s="44">
        <f>SUM(D80)</f>
        <v>0</v>
      </c>
      <c r="D80" s="38">
        <f>SUM(D81,D82)</f>
        <v>0</v>
      </c>
      <c r="E80" s="38"/>
      <c r="F80" s="45"/>
    </row>
    <row r="81" spans="1:7" ht="28.2" hidden="1" x14ac:dyDescent="0.5">
      <c r="A81" s="35">
        <v>24060300</v>
      </c>
      <c r="B81" s="56" t="s">
        <v>78</v>
      </c>
      <c r="C81" s="2"/>
      <c r="D81" s="2"/>
      <c r="E81" s="57"/>
      <c r="F81" s="45" t="s">
        <v>79</v>
      </c>
    </row>
    <row r="82" spans="1:7" ht="229.2" hidden="1" customHeight="1" x14ac:dyDescent="0.5">
      <c r="A82" s="35">
        <v>24062200</v>
      </c>
      <c r="B82" s="74" t="s">
        <v>80</v>
      </c>
      <c r="C82" s="2">
        <f>SUM(D82)</f>
        <v>0</v>
      </c>
      <c r="D82" s="2"/>
      <c r="E82" s="57"/>
      <c r="F82" s="45"/>
    </row>
    <row r="83" spans="1:7" ht="52.5" hidden="1" customHeight="1" x14ac:dyDescent="0.5">
      <c r="A83" s="35">
        <v>24170000</v>
      </c>
      <c r="B83" s="46" t="s">
        <v>81</v>
      </c>
      <c r="C83" s="2">
        <f>SUM(E83)</f>
        <v>0</v>
      </c>
      <c r="D83" s="2"/>
      <c r="E83" s="2">
        <f>SUM(F83)</f>
        <v>0</v>
      </c>
      <c r="F83" s="45"/>
    </row>
    <row r="84" spans="1:7" ht="28.5" hidden="1" customHeight="1" x14ac:dyDescent="0.5">
      <c r="A84" s="30">
        <v>25000000</v>
      </c>
      <c r="B84" s="31" t="s">
        <v>82</v>
      </c>
      <c r="C84" s="38">
        <f>SUM(E84)</f>
        <v>0</v>
      </c>
      <c r="D84" s="57"/>
      <c r="E84" s="38">
        <f>SUM(E85)</f>
        <v>0</v>
      </c>
      <c r="F84" s="45"/>
    </row>
    <row r="85" spans="1:7" ht="54.75" hidden="1" customHeight="1" x14ac:dyDescent="0.5">
      <c r="A85" s="30">
        <v>25010000</v>
      </c>
      <c r="B85" s="31" t="s">
        <v>83</v>
      </c>
      <c r="C85" s="38">
        <f>SUM(E85)</f>
        <v>0</v>
      </c>
      <c r="D85" s="75"/>
      <c r="E85" s="38">
        <f>SUM(E86:E89)</f>
        <v>0</v>
      </c>
      <c r="F85" s="45"/>
    </row>
    <row r="86" spans="1:7" ht="51" hidden="1" customHeight="1" x14ac:dyDescent="0.5">
      <c r="A86" s="35">
        <v>25010100</v>
      </c>
      <c r="B86" s="56" t="s">
        <v>84</v>
      </c>
      <c r="C86" s="2"/>
      <c r="D86" s="75"/>
      <c r="E86" s="2"/>
      <c r="F86" s="45"/>
    </row>
    <row r="87" spans="1:7" ht="51" hidden="1" customHeight="1" x14ac:dyDescent="0.5">
      <c r="A87" s="35">
        <v>25010200</v>
      </c>
      <c r="B87" s="56" t="s">
        <v>85</v>
      </c>
      <c r="C87" s="2"/>
      <c r="D87" s="75"/>
      <c r="E87" s="2"/>
      <c r="F87" s="45"/>
    </row>
    <row r="88" spans="1:7" ht="75.75" hidden="1" customHeight="1" x14ac:dyDescent="0.5">
      <c r="A88" s="35">
        <v>25010300</v>
      </c>
      <c r="B88" s="56" t="s">
        <v>86</v>
      </c>
      <c r="C88" s="2"/>
      <c r="D88" s="75"/>
      <c r="E88" s="2"/>
      <c r="F88" s="45"/>
    </row>
    <row r="89" spans="1:7" ht="57" hidden="1" customHeight="1" x14ac:dyDescent="0.5">
      <c r="A89" s="35">
        <v>25010400</v>
      </c>
      <c r="B89" s="72" t="s">
        <v>87</v>
      </c>
      <c r="C89" s="2"/>
      <c r="D89" s="76"/>
      <c r="E89" s="2"/>
      <c r="F89" s="51"/>
    </row>
    <row r="90" spans="1:7" ht="26.25" hidden="1" customHeight="1" x14ac:dyDescent="0.5">
      <c r="A90" s="36">
        <v>30000000</v>
      </c>
      <c r="B90" s="77" t="s">
        <v>88</v>
      </c>
      <c r="C90" s="38">
        <f>SUM(E90)</f>
        <v>0</v>
      </c>
      <c r="D90" s="76"/>
      <c r="E90" s="38">
        <f>SUM(F90)</f>
        <v>0</v>
      </c>
      <c r="F90" s="49">
        <f>SUM(F91)</f>
        <v>0</v>
      </c>
    </row>
    <row r="91" spans="1:7" ht="49.95" hidden="1" customHeight="1" x14ac:dyDescent="0.45">
      <c r="A91" s="36">
        <v>33000000</v>
      </c>
      <c r="B91" s="78" t="s">
        <v>89</v>
      </c>
      <c r="C91" s="38">
        <f>SUM(E91)</f>
        <v>0</v>
      </c>
      <c r="D91" s="79"/>
      <c r="E91" s="38">
        <f>SUM(F91)</f>
        <v>0</v>
      </c>
      <c r="F91" s="49">
        <f>SUM(F92)</f>
        <v>0</v>
      </c>
    </row>
    <row r="92" spans="1:7" ht="26.25" hidden="1" customHeight="1" x14ac:dyDescent="0.5">
      <c r="A92" s="39">
        <v>33010000</v>
      </c>
      <c r="B92" s="80" t="s">
        <v>90</v>
      </c>
      <c r="C92" s="2">
        <f>SUM(E92)</f>
        <v>0</v>
      </c>
      <c r="D92" s="76"/>
      <c r="E92" s="2">
        <f>SUM(F92)</f>
        <v>0</v>
      </c>
      <c r="F92" s="51"/>
    </row>
    <row r="93" spans="1:7" ht="130.94999999999999" hidden="1" customHeight="1" x14ac:dyDescent="0.5">
      <c r="A93" s="35">
        <v>33010100</v>
      </c>
      <c r="B93" s="71" t="s">
        <v>91</v>
      </c>
      <c r="C93" s="2">
        <f>SUM(E93)</f>
        <v>0</v>
      </c>
      <c r="D93" s="76"/>
      <c r="E93" s="2">
        <f>SUM(F93)</f>
        <v>0</v>
      </c>
      <c r="F93" s="51"/>
    </row>
    <row r="94" spans="1:7" ht="53.25" hidden="1" customHeight="1" x14ac:dyDescent="0.45">
      <c r="A94" s="35"/>
      <c r="B94" s="31" t="s">
        <v>92</v>
      </c>
      <c r="C94" s="38">
        <f>SUM(C13,C60,C90)</f>
        <v>0</v>
      </c>
      <c r="D94" s="38">
        <f>SUM(D13,D60)</f>
        <v>0</v>
      </c>
      <c r="E94" s="38">
        <f>SUM(E13,E60,E90)</f>
        <v>0</v>
      </c>
      <c r="F94" s="81">
        <f>SUM(F90)</f>
        <v>0</v>
      </c>
      <c r="G94" s="82"/>
    </row>
    <row r="95" spans="1:7" s="87" customFormat="1" ht="32.25" hidden="1" customHeight="1" x14ac:dyDescent="0.45">
      <c r="A95" s="36">
        <v>40000000</v>
      </c>
      <c r="B95" s="83" t="s">
        <v>93</v>
      </c>
      <c r="C95" s="44">
        <f>SUM(D95,E95)</f>
        <v>287311.08</v>
      </c>
      <c r="D95" s="84">
        <f>SUM(D96)</f>
        <v>287311.08</v>
      </c>
      <c r="E95" s="85"/>
      <c r="F95" s="86"/>
    </row>
    <row r="96" spans="1:7" s="87" customFormat="1" ht="33.75" hidden="1" customHeight="1" x14ac:dyDescent="0.45">
      <c r="A96" s="36">
        <v>41000000</v>
      </c>
      <c r="B96" s="83" t="s">
        <v>94</v>
      </c>
      <c r="C96" s="44">
        <f>SUM(D96,E96)</f>
        <v>287311.08</v>
      </c>
      <c r="D96" s="38">
        <f>SUM(D106,D104,D97)</f>
        <v>287311.08</v>
      </c>
      <c r="E96" s="88"/>
      <c r="F96" s="89"/>
    </row>
    <row r="97" spans="1:6" s="87" customFormat="1" ht="37.5" hidden="1" customHeight="1" x14ac:dyDescent="0.45">
      <c r="A97" s="36">
        <v>41030000</v>
      </c>
      <c r="B97" s="83" t="s">
        <v>95</v>
      </c>
      <c r="C97" s="44">
        <f>SUM(D97)</f>
        <v>0</v>
      </c>
      <c r="D97" s="38">
        <f>SUM(D98:D103)</f>
        <v>0</v>
      </c>
      <c r="E97" s="85"/>
      <c r="F97" s="90"/>
    </row>
    <row r="98" spans="1:6" s="87" customFormat="1" ht="54" hidden="1" customHeight="1" x14ac:dyDescent="0.5">
      <c r="A98" s="91">
        <v>41033900</v>
      </c>
      <c r="B98" s="3" t="s">
        <v>96</v>
      </c>
      <c r="C98" s="2"/>
      <c r="D98" s="2"/>
      <c r="E98" s="92"/>
      <c r="F98" s="93"/>
    </row>
    <row r="99" spans="1:6" s="87" customFormat="1" ht="51" hidden="1" customHeight="1" x14ac:dyDescent="0.55000000000000004">
      <c r="A99" s="91">
        <v>41034200</v>
      </c>
      <c r="B99" s="94" t="s">
        <v>97</v>
      </c>
      <c r="C99" s="2">
        <f t="shared" ref="C99:C105" si="0">SUM(D99)</f>
        <v>0</v>
      </c>
      <c r="D99" s="2"/>
      <c r="E99" s="92"/>
      <c r="F99" s="93"/>
    </row>
    <row r="100" spans="1:6" s="87" customFormat="1" ht="106.5" hidden="1" customHeight="1" x14ac:dyDescent="0.5">
      <c r="A100" s="91">
        <v>41035100</v>
      </c>
      <c r="B100" s="95" t="s">
        <v>98</v>
      </c>
      <c r="C100" s="2">
        <f t="shared" si="0"/>
        <v>0</v>
      </c>
      <c r="D100" s="2"/>
      <c r="E100" s="96"/>
      <c r="F100" s="97"/>
    </row>
    <row r="101" spans="1:6" s="87" customFormat="1" ht="85.95" hidden="1" customHeight="1" x14ac:dyDescent="0.5">
      <c r="A101" s="91">
        <v>41034500</v>
      </c>
      <c r="B101" s="95" t="s">
        <v>99</v>
      </c>
      <c r="C101" s="2">
        <f t="shared" si="0"/>
        <v>0</v>
      </c>
      <c r="D101" s="2"/>
      <c r="E101" s="96"/>
      <c r="F101" s="97"/>
    </row>
    <row r="102" spans="1:6" s="87" customFormat="1" ht="106.5" hidden="1" customHeight="1" x14ac:dyDescent="0.5">
      <c r="A102" s="91">
        <v>41035500</v>
      </c>
      <c r="B102" s="95" t="s">
        <v>100</v>
      </c>
      <c r="C102" s="2">
        <f t="shared" si="0"/>
        <v>0</v>
      </c>
      <c r="D102" s="2"/>
      <c r="E102" s="96"/>
      <c r="F102" s="97"/>
    </row>
    <row r="103" spans="1:6" s="87" customFormat="1" ht="106.5" hidden="1" customHeight="1" x14ac:dyDescent="0.5">
      <c r="A103" s="91">
        <v>41035600</v>
      </c>
      <c r="B103" s="95" t="s">
        <v>101</v>
      </c>
      <c r="C103" s="2">
        <f t="shared" si="0"/>
        <v>0</v>
      </c>
      <c r="D103" s="2"/>
      <c r="E103" s="96"/>
      <c r="F103" s="97"/>
    </row>
    <row r="104" spans="1:6" s="87" customFormat="1" ht="47.4" hidden="1" customHeight="1" x14ac:dyDescent="0.5">
      <c r="A104" s="98">
        <v>41040000</v>
      </c>
      <c r="B104" s="43" t="s">
        <v>102</v>
      </c>
      <c r="C104" s="38">
        <f t="shared" si="0"/>
        <v>0</v>
      </c>
      <c r="D104" s="38">
        <f>SUM(D105)</f>
        <v>0</v>
      </c>
      <c r="E104" s="96"/>
      <c r="F104" s="97"/>
    </row>
    <row r="105" spans="1:6" s="87" customFormat="1" ht="123.6" hidden="1" customHeight="1" x14ac:dyDescent="0.5">
      <c r="A105" s="99">
        <v>41040200</v>
      </c>
      <c r="B105" s="100" t="s">
        <v>103</v>
      </c>
      <c r="C105" s="101">
        <f t="shared" si="0"/>
        <v>0</v>
      </c>
      <c r="D105" s="101"/>
      <c r="E105" s="102"/>
      <c r="F105" s="103"/>
    </row>
    <row r="106" spans="1:6" s="87" customFormat="1" ht="58.5" customHeight="1" x14ac:dyDescent="0.45">
      <c r="A106" s="104">
        <v>41050000</v>
      </c>
      <c r="B106" s="105" t="s">
        <v>104</v>
      </c>
      <c r="C106" s="106">
        <f>C110+C111+C112+C113</f>
        <v>2304682.08</v>
      </c>
      <c r="D106" s="106">
        <f>D110+D111+D112+D113</f>
        <v>287311.08</v>
      </c>
      <c r="E106" s="106">
        <f>E110+E111+E112+E113</f>
        <v>2017371</v>
      </c>
      <c r="F106" s="106">
        <f>F110+F111+F112+F113</f>
        <v>0</v>
      </c>
    </row>
    <row r="107" spans="1:6" s="87" customFormat="1" ht="211.5" hidden="1" customHeight="1" x14ac:dyDescent="0.5">
      <c r="A107" s="107">
        <v>41050100</v>
      </c>
      <c r="B107" s="61" t="s">
        <v>105</v>
      </c>
      <c r="C107" s="108">
        <f>SUM(D107)</f>
        <v>0</v>
      </c>
      <c r="D107" s="108"/>
      <c r="E107" s="109"/>
      <c r="F107" s="110"/>
    </row>
    <row r="108" spans="1:6" s="87" customFormat="1" ht="105.75" hidden="1" customHeight="1" x14ac:dyDescent="0.5">
      <c r="A108" s="91">
        <v>41050200</v>
      </c>
      <c r="B108" s="3" t="s">
        <v>106</v>
      </c>
      <c r="C108" s="2">
        <f>SUM(D108)</f>
        <v>0</v>
      </c>
      <c r="D108" s="2"/>
      <c r="E108" s="111"/>
      <c r="F108" s="1"/>
    </row>
    <row r="109" spans="1:6" s="87" customFormat="1" ht="332.25" hidden="1" customHeight="1" x14ac:dyDescent="0.5">
      <c r="A109" s="91">
        <v>41050300</v>
      </c>
      <c r="B109" s="3" t="s">
        <v>107</v>
      </c>
      <c r="C109" s="101">
        <f>SUM(D109)</f>
        <v>0</v>
      </c>
      <c r="D109" s="101"/>
      <c r="E109" s="112"/>
      <c r="F109" s="113"/>
    </row>
    <row r="110" spans="1:6" s="87" customFormat="1" ht="89.25" customHeight="1" x14ac:dyDescent="0.5">
      <c r="A110" s="114" t="s">
        <v>108</v>
      </c>
      <c r="B110" s="115" t="s">
        <v>109</v>
      </c>
      <c r="C110" s="116">
        <f>D110+E110</f>
        <v>2017371</v>
      </c>
      <c r="D110" s="116"/>
      <c r="E110" s="117">
        <v>2017371</v>
      </c>
      <c r="F110" s="117"/>
    </row>
    <row r="111" spans="1:6" s="87" customFormat="1" ht="108" customHeight="1" x14ac:dyDescent="0.5">
      <c r="A111" s="114" t="s">
        <v>110</v>
      </c>
      <c r="B111" s="115" t="s">
        <v>111</v>
      </c>
      <c r="C111" s="116">
        <f>SUM(D111)</f>
        <v>65364</v>
      </c>
      <c r="D111" s="116">
        <v>65364</v>
      </c>
      <c r="E111" s="118"/>
      <c r="F111" s="118"/>
    </row>
    <row r="112" spans="1:6" s="87" customFormat="1" ht="135" customHeight="1" x14ac:dyDescent="0.5">
      <c r="A112" s="114" t="s">
        <v>110</v>
      </c>
      <c r="B112" s="115" t="s">
        <v>112</v>
      </c>
      <c r="C112" s="116">
        <f>D112+E112</f>
        <v>125798.08</v>
      </c>
      <c r="D112" s="116">
        <v>125798.08</v>
      </c>
      <c r="E112" s="117"/>
      <c r="F112" s="117"/>
    </row>
    <row r="113" spans="1:7" s="87" customFormat="1" ht="105.75" customHeight="1" x14ac:dyDescent="0.5">
      <c r="A113" s="114" t="s">
        <v>113</v>
      </c>
      <c r="B113" s="115" t="s">
        <v>114</v>
      </c>
      <c r="C113" s="116">
        <f>D113+E113</f>
        <v>96149</v>
      </c>
      <c r="D113" s="116">
        <v>96149</v>
      </c>
      <c r="E113" s="118"/>
      <c r="F113" s="118"/>
    </row>
    <row r="114" spans="1:7" s="87" customFormat="1" ht="36.75" hidden="1" customHeight="1" x14ac:dyDescent="0.5">
      <c r="A114" s="91">
        <v>41052000</v>
      </c>
      <c r="B114" s="119" t="s">
        <v>115</v>
      </c>
      <c r="C114" s="108">
        <f>SUM(D114)</f>
        <v>0</v>
      </c>
      <c r="D114" s="108"/>
      <c r="E114" s="120"/>
      <c r="F114" s="110"/>
    </row>
    <row r="115" spans="1:7" s="87" customFormat="1" ht="43.5" hidden="1" customHeight="1" x14ac:dyDescent="0.5">
      <c r="A115" s="99">
        <v>41053900</v>
      </c>
      <c r="B115" s="121" t="s">
        <v>116</v>
      </c>
      <c r="C115" s="2">
        <f>SUM(D115)</f>
        <v>0</v>
      </c>
      <c r="D115" s="101"/>
      <c r="E115" s="122"/>
      <c r="F115" s="113"/>
    </row>
    <row r="116" spans="1:7" s="87" customFormat="1" ht="36.75" hidden="1" customHeight="1" x14ac:dyDescent="0.25">
      <c r="A116" s="504">
        <v>41050400</v>
      </c>
      <c r="B116" s="505" t="s">
        <v>117</v>
      </c>
      <c r="C116" s="506">
        <f>SUM(D116)</f>
        <v>0</v>
      </c>
      <c r="D116" s="506"/>
      <c r="E116" s="507"/>
      <c r="F116" s="503"/>
    </row>
    <row r="117" spans="1:7" s="87" customFormat="1" ht="50.25" hidden="1" customHeight="1" x14ac:dyDescent="0.25">
      <c r="A117" s="504"/>
      <c r="B117" s="505"/>
      <c r="C117" s="506"/>
      <c r="D117" s="506"/>
      <c r="E117" s="507"/>
      <c r="F117" s="503"/>
    </row>
    <row r="118" spans="1:7" s="87" customFormat="1" ht="31.5" hidden="1" customHeight="1" x14ac:dyDescent="0.25">
      <c r="A118" s="504">
        <v>41050600</v>
      </c>
      <c r="B118" s="505" t="s">
        <v>118</v>
      </c>
      <c r="C118" s="506">
        <f>SUM(D118)</f>
        <v>0</v>
      </c>
      <c r="D118" s="506"/>
      <c r="E118" s="507"/>
      <c r="F118" s="503"/>
    </row>
    <row r="119" spans="1:7" s="87" customFormat="1" ht="45" hidden="1" customHeight="1" x14ac:dyDescent="0.25">
      <c r="A119" s="504"/>
      <c r="B119" s="505"/>
      <c r="C119" s="506"/>
      <c r="D119" s="506"/>
      <c r="E119" s="507"/>
      <c r="F119" s="503"/>
    </row>
    <row r="120" spans="1:7" s="87" customFormat="1" ht="39.75" hidden="1" customHeight="1" x14ac:dyDescent="0.5">
      <c r="A120" s="107">
        <v>41053900</v>
      </c>
      <c r="B120" s="123" t="s">
        <v>116</v>
      </c>
      <c r="C120" s="124">
        <f>SUM(E120)</f>
        <v>0</v>
      </c>
      <c r="D120" s="125"/>
      <c r="E120" s="126"/>
      <c r="F120" s="126"/>
    </row>
    <row r="121" spans="1:7" s="87" customFormat="1" ht="48.75" hidden="1" customHeight="1" x14ac:dyDescent="0.5">
      <c r="A121" s="99">
        <v>41055000</v>
      </c>
      <c r="B121" s="127" t="s">
        <v>119</v>
      </c>
      <c r="C121" s="101">
        <f>SUM(D121)</f>
        <v>0</v>
      </c>
      <c r="D121" s="101"/>
      <c r="E121" s="122"/>
      <c r="F121" s="113"/>
    </row>
    <row r="122" spans="1:7" s="87" customFormat="1" ht="43.5" hidden="1" customHeight="1" x14ac:dyDescent="0.5">
      <c r="A122" s="99">
        <v>41053900</v>
      </c>
      <c r="B122" s="127" t="s">
        <v>116</v>
      </c>
      <c r="C122" s="101">
        <f>SUM(D122)</f>
        <v>0</v>
      </c>
      <c r="D122" s="101"/>
      <c r="E122" s="122"/>
      <c r="F122" s="113"/>
    </row>
    <row r="123" spans="1:7" s="87" customFormat="1" ht="40.950000000000003" customHeight="1" x14ac:dyDescent="0.5">
      <c r="A123" s="128"/>
      <c r="B123" s="129" t="s">
        <v>120</v>
      </c>
      <c r="C123" s="106">
        <f>C106</f>
        <v>2304682.08</v>
      </c>
      <c r="D123" s="106">
        <f>D106</f>
        <v>287311.08</v>
      </c>
      <c r="E123" s="106">
        <f>E106</f>
        <v>2017371</v>
      </c>
      <c r="F123" s="106">
        <f>F106</f>
        <v>0</v>
      </c>
      <c r="G123" s="130">
        <f>C112+C111</f>
        <v>191162.08000000002</v>
      </c>
    </row>
    <row r="124" spans="1:7" ht="69.599999999999994" customHeight="1" x14ac:dyDescent="0.4">
      <c r="A124" s="131"/>
      <c r="B124" s="132"/>
      <c r="C124" s="133"/>
      <c r="D124" s="134"/>
      <c r="E124" s="134"/>
      <c r="F124" s="135"/>
      <c r="G124" s="47"/>
    </row>
    <row r="125" spans="1:7" ht="59.4" customHeight="1" x14ac:dyDescent="0.55000000000000004">
      <c r="A125" s="502"/>
      <c r="B125" s="502"/>
      <c r="C125" s="502"/>
      <c r="D125" s="502"/>
      <c r="E125" s="502"/>
      <c r="F125" s="502"/>
      <c r="G125" s="47"/>
    </row>
    <row r="126" spans="1:7" s="138" customFormat="1" ht="30.6" x14ac:dyDescent="0.25">
      <c r="A126" s="136"/>
      <c r="B126" s="137" t="s">
        <v>121</v>
      </c>
      <c r="C126" s="137"/>
      <c r="D126" s="137"/>
      <c r="E126" s="137" t="s">
        <v>122</v>
      </c>
      <c r="F126" s="137" t="s">
        <v>123</v>
      </c>
    </row>
    <row r="127" spans="1:7" s="138" customFormat="1" ht="64.2" customHeight="1" x14ac:dyDescent="0.25">
      <c r="A127" s="136"/>
      <c r="B127" s="137"/>
      <c r="C127" s="137"/>
      <c r="D127" s="137"/>
      <c r="E127" s="137"/>
      <c r="F127" s="137"/>
    </row>
    <row r="128" spans="1:7" s="138" customFormat="1" ht="30.6" x14ac:dyDescent="0.25">
      <c r="A128" s="136"/>
      <c r="B128" s="137"/>
      <c r="C128" s="137"/>
      <c r="D128" s="137"/>
      <c r="E128" s="137"/>
      <c r="F128" s="137"/>
    </row>
    <row r="129" spans="1:6" s="138" customFormat="1" ht="91.8" x14ac:dyDescent="0.25">
      <c r="A129" s="139"/>
      <c r="B129" s="137" t="s">
        <v>124</v>
      </c>
      <c r="C129" s="137"/>
      <c r="D129" s="137"/>
      <c r="E129" s="137" t="s">
        <v>125</v>
      </c>
      <c r="F129" s="137" t="s">
        <v>126</v>
      </c>
    </row>
    <row r="130" spans="1:6" ht="25.2" x14ac:dyDescent="0.25">
      <c r="A130" s="140"/>
      <c r="B130" s="141"/>
      <c r="C130" s="141"/>
      <c r="D130" s="141"/>
      <c r="E130" s="141"/>
      <c r="F130" s="141"/>
    </row>
    <row r="131" spans="1:6" ht="21.75" customHeight="1" x14ac:dyDescent="0.4">
      <c r="A131" s="142"/>
      <c r="B131" s="142"/>
      <c r="C131" s="142"/>
      <c r="D131" s="142"/>
      <c r="E131" s="142"/>
      <c r="F131" s="142"/>
    </row>
    <row r="132" spans="1:6" ht="22.8" x14ac:dyDescent="0.4">
      <c r="A132" s="7"/>
      <c r="B132" s="7"/>
      <c r="C132" s="7"/>
      <c r="D132" s="7"/>
      <c r="E132" s="7"/>
      <c r="F132" s="7"/>
    </row>
    <row r="133" spans="1:6" ht="22.8" x14ac:dyDescent="0.4">
      <c r="A133" s="142"/>
      <c r="B133" s="142"/>
      <c r="C133" s="142"/>
      <c r="D133" s="142"/>
      <c r="E133" s="142"/>
      <c r="F133" s="142"/>
    </row>
    <row r="134" spans="1:6" ht="22.8" x14ac:dyDescent="0.4">
      <c r="A134" s="7"/>
      <c r="B134" s="7"/>
      <c r="C134" s="7"/>
      <c r="D134" s="7"/>
      <c r="E134" s="7"/>
      <c r="F134" s="7"/>
    </row>
    <row r="135" spans="1:6" ht="22.8" x14ac:dyDescent="0.4">
      <c r="A135" s="7"/>
      <c r="B135" s="7"/>
      <c r="C135" s="7"/>
      <c r="D135" s="7"/>
      <c r="E135" s="7"/>
      <c r="F135" s="7"/>
    </row>
    <row r="136" spans="1:6" ht="22.8" x14ac:dyDescent="0.4">
      <c r="A136" s="7"/>
      <c r="B136" s="7"/>
      <c r="C136" s="7"/>
      <c r="D136" s="7"/>
      <c r="E136" s="7"/>
      <c r="F136" s="7"/>
    </row>
    <row r="137" spans="1:6" ht="22.8" x14ac:dyDescent="0.4">
      <c r="A137" s="7"/>
      <c r="B137" s="7"/>
      <c r="C137" s="7"/>
      <c r="D137" s="7"/>
      <c r="E137" s="7"/>
      <c r="F137" s="7"/>
    </row>
    <row r="138" spans="1:6" ht="22.8" x14ac:dyDescent="0.4">
      <c r="A138" s="7"/>
      <c r="B138" s="7"/>
      <c r="C138" s="7"/>
      <c r="D138" s="7"/>
      <c r="E138" s="7"/>
      <c r="F138" s="7"/>
    </row>
    <row r="139" spans="1:6" ht="22.8" x14ac:dyDescent="0.4">
      <c r="A139" s="7"/>
      <c r="B139" s="7"/>
      <c r="C139" s="7"/>
      <c r="D139" s="7"/>
      <c r="E139" s="7"/>
      <c r="F139" s="7"/>
    </row>
    <row r="140" spans="1:6" ht="22.8" x14ac:dyDescent="0.4">
      <c r="A140" s="7"/>
      <c r="B140" s="7"/>
      <c r="C140" s="7"/>
      <c r="D140" s="7"/>
      <c r="E140" s="7"/>
      <c r="F140" s="7"/>
    </row>
    <row r="141" spans="1:6" ht="22.8" x14ac:dyDescent="0.4">
      <c r="A141" s="7"/>
      <c r="B141" s="7"/>
      <c r="C141" s="7"/>
      <c r="D141" s="7"/>
      <c r="E141" s="7"/>
      <c r="F141" s="7"/>
    </row>
    <row r="142" spans="1:6" ht="22.8" x14ac:dyDescent="0.4">
      <c r="A142" s="7"/>
      <c r="B142" s="7"/>
      <c r="C142" s="7"/>
      <c r="D142" s="7"/>
      <c r="E142" s="7"/>
      <c r="F142" s="7"/>
    </row>
    <row r="143" spans="1:6" ht="22.8" x14ac:dyDescent="0.4">
      <c r="A143" s="7"/>
      <c r="B143" s="7"/>
      <c r="C143" s="7"/>
      <c r="D143" s="7"/>
      <c r="E143" s="7"/>
      <c r="F143" s="7"/>
    </row>
    <row r="144" spans="1:6" ht="22.8" x14ac:dyDescent="0.4">
      <c r="A144" s="7"/>
      <c r="B144" s="7"/>
      <c r="C144" s="7"/>
      <c r="D144" s="7"/>
      <c r="E144" s="7"/>
      <c r="F144" s="7"/>
    </row>
    <row r="145" spans="1:6" ht="22.8" x14ac:dyDescent="0.4">
      <c r="A145" s="142"/>
      <c r="B145" s="142"/>
      <c r="C145" s="142"/>
      <c r="D145" s="142"/>
      <c r="E145" s="142"/>
      <c r="F145" s="142"/>
    </row>
    <row r="146" spans="1:6" ht="22.8" x14ac:dyDescent="0.4">
      <c r="A146" s="142"/>
      <c r="B146" s="142"/>
      <c r="C146" s="142"/>
      <c r="D146" s="142"/>
      <c r="E146" s="142"/>
      <c r="F146" s="142"/>
    </row>
    <row r="147" spans="1:6" ht="22.8" x14ac:dyDescent="0.4">
      <c r="A147" s="142"/>
      <c r="B147" s="142"/>
      <c r="C147" s="142"/>
      <c r="D147" s="142"/>
      <c r="E147" s="142"/>
      <c r="F147" s="142"/>
    </row>
    <row r="148" spans="1:6" ht="22.8" x14ac:dyDescent="0.4">
      <c r="A148" s="142"/>
      <c r="B148" s="142"/>
      <c r="C148" s="142"/>
      <c r="D148" s="142"/>
      <c r="E148" s="142"/>
      <c r="F148" s="142"/>
    </row>
    <row r="149" spans="1:6" ht="22.8" x14ac:dyDescent="0.4">
      <c r="A149" s="142"/>
      <c r="B149" s="142"/>
      <c r="C149" s="142"/>
      <c r="D149" s="142"/>
      <c r="E149" s="142"/>
      <c r="F149" s="142"/>
    </row>
    <row r="150" spans="1:6" ht="22.8" x14ac:dyDescent="0.4">
      <c r="A150" s="142"/>
      <c r="B150" s="142"/>
      <c r="C150" s="142"/>
      <c r="D150" s="142"/>
      <c r="E150" s="142"/>
      <c r="F150" s="142"/>
    </row>
    <row r="151" spans="1:6" ht="22.8" x14ac:dyDescent="0.4">
      <c r="A151" s="142"/>
      <c r="B151" s="142"/>
      <c r="C151" s="142"/>
      <c r="D151" s="142"/>
      <c r="E151" s="142"/>
      <c r="F151" s="142"/>
    </row>
    <row r="152" spans="1:6" ht="22.8" x14ac:dyDescent="0.4">
      <c r="A152" s="142"/>
      <c r="B152" s="142"/>
      <c r="C152" s="142"/>
      <c r="D152" s="142"/>
      <c r="E152" s="142"/>
      <c r="F152" s="142"/>
    </row>
    <row r="153" spans="1:6" ht="22.8" x14ac:dyDescent="0.4">
      <c r="A153" s="142"/>
      <c r="B153" s="142"/>
      <c r="C153" s="142"/>
      <c r="D153" s="142"/>
      <c r="E153" s="142"/>
      <c r="F153" s="142"/>
    </row>
    <row r="154" spans="1:6" ht="22.8" x14ac:dyDescent="0.4">
      <c r="A154" s="142"/>
      <c r="B154" s="142"/>
      <c r="C154" s="142"/>
      <c r="D154" s="142"/>
      <c r="E154" s="142"/>
      <c r="F154" s="142"/>
    </row>
    <row r="155" spans="1:6" ht="22.8" x14ac:dyDescent="0.4">
      <c r="A155" s="142"/>
      <c r="B155" s="142"/>
      <c r="C155" s="142"/>
      <c r="D155" s="142"/>
      <c r="E155" s="142"/>
      <c r="F155" s="142"/>
    </row>
    <row r="156" spans="1:6" ht="22.8" x14ac:dyDescent="0.4">
      <c r="A156" s="142"/>
      <c r="B156" s="142"/>
      <c r="C156" s="142"/>
      <c r="D156" s="142"/>
      <c r="E156" s="142"/>
      <c r="F156" s="142"/>
    </row>
    <row r="157" spans="1:6" ht="22.8" x14ac:dyDescent="0.4">
      <c r="A157" s="142"/>
      <c r="B157" s="142"/>
      <c r="C157" s="142"/>
      <c r="D157" s="142"/>
      <c r="E157" s="142"/>
      <c r="F157" s="142"/>
    </row>
    <row r="158" spans="1:6" ht="22.8" x14ac:dyDescent="0.4">
      <c r="A158" s="142"/>
      <c r="B158" s="142"/>
      <c r="C158" s="142"/>
      <c r="D158" s="142"/>
      <c r="E158" s="142"/>
      <c r="F158" s="142"/>
    </row>
    <row r="159" spans="1:6" ht="22.8" x14ac:dyDescent="0.4">
      <c r="A159" s="142"/>
      <c r="B159" s="142"/>
      <c r="C159" s="142"/>
      <c r="D159" s="142"/>
      <c r="E159" s="142"/>
      <c r="F159" s="142"/>
    </row>
    <row r="160" spans="1:6" ht="22.8" x14ac:dyDescent="0.4">
      <c r="A160" s="142"/>
      <c r="B160" s="142"/>
      <c r="C160" s="142"/>
      <c r="D160" s="142"/>
      <c r="E160" s="142"/>
      <c r="F160" s="142"/>
    </row>
    <row r="161" spans="1:6" ht="22.8" x14ac:dyDescent="0.4">
      <c r="A161" s="142"/>
      <c r="B161" s="142"/>
      <c r="C161" s="142"/>
      <c r="D161" s="142"/>
      <c r="E161" s="142"/>
      <c r="F161" s="142"/>
    </row>
    <row r="162" spans="1:6" ht="22.8" x14ac:dyDescent="0.4">
      <c r="A162" s="142"/>
      <c r="B162" s="142"/>
      <c r="C162" s="142"/>
      <c r="D162" s="142"/>
      <c r="E162" s="142"/>
      <c r="F162" s="142"/>
    </row>
    <row r="163" spans="1:6" ht="22.8" x14ac:dyDescent="0.4">
      <c r="A163" s="142"/>
      <c r="B163" s="142"/>
      <c r="C163" s="142"/>
      <c r="D163" s="142"/>
      <c r="E163" s="142"/>
      <c r="F163" s="142"/>
    </row>
    <row r="164" spans="1:6" ht="22.8" x14ac:dyDescent="0.4">
      <c r="A164" s="142"/>
      <c r="B164" s="142"/>
      <c r="C164" s="142"/>
      <c r="D164" s="142"/>
      <c r="E164" s="142"/>
      <c r="F164" s="142"/>
    </row>
    <row r="165" spans="1:6" ht="22.8" x14ac:dyDescent="0.4">
      <c r="A165" s="142"/>
      <c r="B165" s="142"/>
      <c r="C165" s="142"/>
      <c r="D165" s="142"/>
      <c r="E165" s="142"/>
      <c r="F165" s="142"/>
    </row>
    <row r="166" spans="1:6" ht="22.8" x14ac:dyDescent="0.4">
      <c r="A166" s="142"/>
      <c r="B166" s="142"/>
      <c r="C166" s="142"/>
      <c r="D166" s="142"/>
      <c r="E166" s="142"/>
      <c r="F166" s="142"/>
    </row>
    <row r="167" spans="1:6" ht="22.8" x14ac:dyDescent="0.4">
      <c r="A167" s="142"/>
      <c r="B167" s="142"/>
      <c r="C167" s="142"/>
      <c r="D167" s="142"/>
      <c r="E167" s="142"/>
      <c r="F167" s="142"/>
    </row>
    <row r="168" spans="1:6" ht="22.8" x14ac:dyDescent="0.4">
      <c r="A168" s="142"/>
      <c r="B168" s="142"/>
      <c r="C168" s="142"/>
      <c r="D168" s="142"/>
      <c r="E168" s="142"/>
      <c r="F168" s="142"/>
    </row>
    <row r="169" spans="1:6" ht="22.8" x14ac:dyDescent="0.4">
      <c r="A169" s="142"/>
      <c r="B169" s="142"/>
      <c r="C169" s="142"/>
      <c r="D169" s="142"/>
      <c r="E169" s="142"/>
      <c r="F169" s="142"/>
    </row>
    <row r="170" spans="1:6" ht="22.8" x14ac:dyDescent="0.4">
      <c r="A170" s="142"/>
      <c r="B170" s="142"/>
      <c r="C170" s="142"/>
      <c r="D170" s="142"/>
      <c r="E170" s="142"/>
      <c r="F170" s="142"/>
    </row>
  </sheetData>
  <mergeCells count="22">
    <mergeCell ref="C1:F1"/>
    <mergeCell ref="C2:F2"/>
    <mergeCell ref="D3:F3"/>
    <mergeCell ref="A6:F6"/>
    <mergeCell ref="A10:A11"/>
    <mergeCell ref="B10:B11"/>
    <mergeCell ref="C10:C11"/>
    <mergeCell ref="D10:D11"/>
    <mergeCell ref="E10:F10"/>
    <mergeCell ref="A125:F125"/>
    <mergeCell ref="F116:F117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</mergeCells>
  <conditionalFormatting sqref="E116:F116">
    <cfRule type="cellIs" dxfId="3" priority="2" operator="between">
      <formula>0</formula>
      <formula>0</formula>
    </cfRule>
  </conditionalFormatting>
  <pageMargins left="0.34027777777777801" right="0.39374999999999999" top="0.34027777777777801" bottom="1.1812499999999999" header="0.2" footer="0.511811023622047"/>
  <pageSetup paperSize="9" fitToHeight="3" orientation="portrait" horizontalDpi="300" verticalDpi="300"/>
  <headerFooter>
    <oddHeader>&amp;C&amp;"Times New Roman,Regular"&amp;16&amp;P&amp;R&amp;"Times New Roman,Regular"&amp;16продовження додатку 1</oddHeader>
  </headerFooter>
  <rowBreaks count="1" manualBreakCount="1">
    <brk id="66" max="16383" man="1"/>
  </rowBreaks>
  <colBreaks count="2" manualBreakCount="2">
    <brk id="2" max="1048575" man="1"/>
    <brk id="4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53"/>
  <sheetViews>
    <sheetView showZeros="0" view="pageBreakPreview" topLeftCell="A3" zoomScale="75" zoomScaleNormal="100" zoomScalePageLayoutView="75" workbookViewId="0">
      <selection activeCell="B3" sqref="B3"/>
    </sheetView>
  </sheetViews>
  <sheetFormatPr defaultColWidth="8" defaultRowHeight="13.2" x14ac:dyDescent="0.25"/>
  <cols>
    <col min="1" max="1" width="14.6640625" style="143" customWidth="1"/>
    <col min="2" max="2" width="32.33203125" style="144" customWidth="1"/>
    <col min="3" max="3" width="19.109375" style="144" customWidth="1"/>
    <col min="4" max="4" width="17.88671875" style="145" customWidth="1"/>
    <col min="5" max="5" width="17.33203125" style="145" customWidth="1"/>
    <col min="6" max="6" width="16" style="138" customWidth="1"/>
    <col min="7" max="8" width="8" style="138"/>
    <col min="9" max="9" width="12.109375" style="138" hidden="1" customWidth="1"/>
    <col min="10" max="10" width="8" style="138" hidden="1"/>
    <col min="11" max="257" width="8" style="138"/>
  </cols>
  <sheetData>
    <row r="1" spans="1:7" ht="16.5" customHeight="1" x14ac:dyDescent="0.35">
      <c r="A1" s="146"/>
      <c r="B1" s="136"/>
      <c r="C1" s="136"/>
      <c r="D1" s="147"/>
      <c r="E1" s="517"/>
      <c r="F1" s="517"/>
    </row>
    <row r="2" spans="1:7" ht="17.25" customHeight="1" x14ac:dyDescent="0.35">
      <c r="A2" s="146"/>
      <c r="B2" s="136"/>
      <c r="C2" s="136"/>
      <c r="D2" s="147"/>
      <c r="E2" s="518"/>
      <c r="F2" s="518"/>
    </row>
    <row r="3" spans="1:7" ht="18" customHeight="1" x14ac:dyDescent="0.35">
      <c r="A3" s="146"/>
      <c r="B3" s="136"/>
      <c r="C3" s="136"/>
      <c r="D3" s="147"/>
      <c r="E3" s="518"/>
      <c r="F3" s="518"/>
    </row>
    <row r="4" spans="1:7" ht="18" customHeight="1" x14ac:dyDescent="0.35">
      <c r="A4" s="146"/>
      <c r="B4" s="136"/>
      <c r="C4" s="136"/>
      <c r="D4" s="147"/>
      <c r="E4" s="148"/>
      <c r="F4" s="148"/>
    </row>
    <row r="5" spans="1:7" ht="37.5" customHeight="1" x14ac:dyDescent="0.25">
      <c r="A5" s="149"/>
      <c r="B5" s="136"/>
      <c r="C5" s="136"/>
      <c r="D5" s="147"/>
      <c r="E5" s="147"/>
      <c r="F5" s="147"/>
    </row>
    <row r="6" spans="1:7" ht="78.599999999999994" customHeight="1" x14ac:dyDescent="0.25">
      <c r="A6" s="519" t="s">
        <v>127</v>
      </c>
      <c r="B6" s="519"/>
      <c r="C6" s="519"/>
      <c r="D6" s="519"/>
      <c r="E6" s="519"/>
      <c r="F6" s="519"/>
    </row>
    <row r="7" spans="1:7" ht="18.600000000000001" customHeight="1" x14ac:dyDescent="0.3">
      <c r="A7" s="150" t="s">
        <v>1</v>
      </c>
      <c r="B7" s="151"/>
      <c r="C7" s="151"/>
      <c r="D7" s="151"/>
      <c r="E7" s="151"/>
      <c r="F7" s="151"/>
    </row>
    <row r="8" spans="1:7" ht="19.2" customHeight="1" x14ac:dyDescent="0.25">
      <c r="A8" s="152" t="s">
        <v>2</v>
      </c>
      <c r="B8" s="146"/>
      <c r="C8" s="146"/>
      <c r="D8" s="146"/>
      <c r="E8" s="146"/>
      <c r="F8" s="146"/>
    </row>
    <row r="9" spans="1:7" ht="30" customHeight="1" x14ac:dyDescent="0.25">
      <c r="A9" s="146"/>
      <c r="B9" s="136"/>
      <c r="C9" s="136"/>
      <c r="D9" s="153"/>
      <c r="E9" s="153"/>
      <c r="F9" s="154" t="s">
        <v>128</v>
      </c>
    </row>
    <row r="10" spans="1:7" ht="7.95" customHeight="1" x14ac:dyDescent="0.25">
      <c r="A10" s="146"/>
      <c r="B10" s="136"/>
      <c r="C10" s="136"/>
      <c r="D10" s="153"/>
      <c r="E10" s="153"/>
      <c r="F10" s="154"/>
    </row>
    <row r="11" spans="1:7" ht="39" customHeight="1" x14ac:dyDescent="0.25">
      <c r="A11" s="520" t="s">
        <v>129</v>
      </c>
      <c r="B11" s="521" t="s">
        <v>130</v>
      </c>
      <c r="C11" s="522" t="s">
        <v>131</v>
      </c>
      <c r="D11" s="523" t="s">
        <v>7</v>
      </c>
      <c r="E11" s="522" t="s">
        <v>8</v>
      </c>
      <c r="F11" s="522"/>
    </row>
    <row r="12" spans="1:7" ht="54" customHeight="1" x14ac:dyDescent="0.25">
      <c r="A12" s="520"/>
      <c r="B12" s="521"/>
      <c r="C12" s="522"/>
      <c r="D12" s="523"/>
      <c r="E12" s="155" t="s">
        <v>132</v>
      </c>
      <c r="F12" s="156" t="s">
        <v>133</v>
      </c>
    </row>
    <row r="13" spans="1:7" s="159" customFormat="1" ht="16.5" customHeight="1" x14ac:dyDescent="0.25">
      <c r="A13" s="157">
        <v>1</v>
      </c>
      <c r="B13" s="157">
        <v>2</v>
      </c>
      <c r="C13" s="158">
        <v>3</v>
      </c>
      <c r="D13" s="158">
        <v>4</v>
      </c>
      <c r="E13" s="158">
        <v>5</v>
      </c>
      <c r="F13" s="158">
        <v>6</v>
      </c>
    </row>
    <row r="14" spans="1:7" ht="28.5" customHeight="1" x14ac:dyDescent="0.3">
      <c r="A14" s="515" t="s">
        <v>134</v>
      </c>
      <c r="B14" s="515"/>
      <c r="C14" s="515"/>
      <c r="D14" s="515"/>
      <c r="E14" s="515"/>
      <c r="F14" s="515"/>
      <c r="G14" s="161"/>
    </row>
    <row r="15" spans="1:7" s="165" customFormat="1" ht="33.75" customHeight="1" x14ac:dyDescent="0.3">
      <c r="A15" s="160" t="s">
        <v>135</v>
      </c>
      <c r="B15" s="162" t="s">
        <v>136</v>
      </c>
      <c r="C15" s="163">
        <f t="shared" ref="C15:C22" si="0">SUM(D15:E15)</f>
        <v>2400000</v>
      </c>
      <c r="D15" s="163">
        <f>D16</f>
        <v>-5673608</v>
      </c>
      <c r="E15" s="163">
        <f>E16</f>
        <v>8073608</v>
      </c>
      <c r="F15" s="163">
        <f>F16</f>
        <v>8073608</v>
      </c>
      <c r="G15" s="164"/>
    </row>
    <row r="16" spans="1:7" s="165" customFormat="1" ht="47.25" customHeight="1" x14ac:dyDescent="0.3">
      <c r="A16" s="160">
        <v>208000</v>
      </c>
      <c r="B16" s="162" t="s">
        <v>137</v>
      </c>
      <c r="C16" s="163">
        <f t="shared" si="0"/>
        <v>2400000</v>
      </c>
      <c r="D16" s="163">
        <f>D17+D18</f>
        <v>-5673608</v>
      </c>
      <c r="E16" s="163">
        <f>E17+E18</f>
        <v>8073608</v>
      </c>
      <c r="F16" s="163">
        <f>F17+F18</f>
        <v>8073608</v>
      </c>
      <c r="G16" s="164"/>
    </row>
    <row r="17" spans="1:9" s="165" customFormat="1" ht="39.75" customHeight="1" x14ac:dyDescent="0.3">
      <c r="A17" s="166">
        <v>208100</v>
      </c>
      <c r="B17" s="167" t="s">
        <v>138</v>
      </c>
      <c r="C17" s="168">
        <f t="shared" si="0"/>
        <v>2400000</v>
      </c>
      <c r="D17" s="169">
        <v>2400000</v>
      </c>
      <c r="E17" s="168"/>
      <c r="F17" s="168">
        <v>0</v>
      </c>
      <c r="G17" s="164"/>
      <c r="I17" s="170"/>
    </row>
    <row r="18" spans="1:9" ht="66" customHeight="1" x14ac:dyDescent="0.3">
      <c r="A18" s="166" t="s">
        <v>139</v>
      </c>
      <c r="B18" s="171" t="s">
        <v>140</v>
      </c>
      <c r="C18" s="168">
        <f t="shared" si="0"/>
        <v>0</v>
      </c>
      <c r="D18" s="172">
        <v>-8073608</v>
      </c>
      <c r="E18" s="172">
        <v>8073608</v>
      </c>
      <c r="F18" s="172">
        <v>8073608</v>
      </c>
      <c r="G18" s="161"/>
    </row>
    <row r="19" spans="1:9" ht="25.5" hidden="1" customHeight="1" x14ac:dyDescent="0.3">
      <c r="A19" s="160" t="s">
        <v>141</v>
      </c>
      <c r="B19" s="162" t="s">
        <v>142</v>
      </c>
      <c r="C19" s="163">
        <f t="shared" si="0"/>
        <v>0</v>
      </c>
      <c r="D19" s="163">
        <f>D20</f>
        <v>0</v>
      </c>
      <c r="E19" s="163">
        <f>E20</f>
        <v>0</v>
      </c>
      <c r="F19" s="163">
        <f>F20</f>
        <v>0</v>
      </c>
      <c r="G19" s="161"/>
    </row>
    <row r="20" spans="1:9" ht="15" hidden="1" customHeight="1" x14ac:dyDescent="0.3">
      <c r="A20" s="160">
        <v>301000</v>
      </c>
      <c r="B20" s="162" t="s">
        <v>143</v>
      </c>
      <c r="C20" s="163">
        <f t="shared" si="0"/>
        <v>0</v>
      </c>
      <c r="D20" s="163">
        <f>D21</f>
        <v>0</v>
      </c>
      <c r="E20" s="163">
        <f>SUM(E21:E22)</f>
        <v>0</v>
      </c>
      <c r="F20" s="163">
        <f>SUM(F21:F22)</f>
        <v>0</v>
      </c>
      <c r="G20" s="161"/>
    </row>
    <row r="21" spans="1:9" ht="22.5" hidden="1" customHeight="1" x14ac:dyDescent="0.3">
      <c r="A21" s="166">
        <v>301100</v>
      </c>
      <c r="B21" s="167" t="s">
        <v>144</v>
      </c>
      <c r="C21" s="168">
        <f t="shared" si="0"/>
        <v>0</v>
      </c>
      <c r="D21" s="169">
        <v>0</v>
      </c>
      <c r="E21" s="168"/>
      <c r="F21" s="168"/>
      <c r="G21" s="161"/>
    </row>
    <row r="22" spans="1:9" ht="30" hidden="1" customHeight="1" x14ac:dyDescent="0.3">
      <c r="A22" s="166" t="s">
        <v>145</v>
      </c>
      <c r="B22" s="167" t="s">
        <v>146</v>
      </c>
      <c r="C22" s="168">
        <f t="shared" si="0"/>
        <v>0</v>
      </c>
      <c r="D22" s="169"/>
      <c r="E22" s="172"/>
      <c r="F22" s="172"/>
      <c r="G22" s="161"/>
    </row>
    <row r="23" spans="1:9" s="145" customFormat="1" ht="26.25" customHeight="1" x14ac:dyDescent="0.3">
      <c r="A23" s="160" t="s">
        <v>147</v>
      </c>
      <c r="B23" s="162" t="s">
        <v>148</v>
      </c>
      <c r="C23" s="163">
        <f>SUM(C15,C19)</f>
        <v>2400000</v>
      </c>
      <c r="D23" s="163">
        <f>SUM(D15,D19)</f>
        <v>-5673608</v>
      </c>
      <c r="E23" s="163">
        <f>SUM(E15,E19)</f>
        <v>8073608</v>
      </c>
      <c r="F23" s="163">
        <f>SUM(F15,F19)</f>
        <v>8073608</v>
      </c>
      <c r="G23" s="173"/>
    </row>
    <row r="24" spans="1:9" ht="28.5" customHeight="1" x14ac:dyDescent="0.3">
      <c r="A24" s="515" t="s">
        <v>149</v>
      </c>
      <c r="B24" s="515"/>
      <c r="C24" s="515"/>
      <c r="D24" s="515"/>
      <c r="E24" s="515"/>
      <c r="F24" s="515"/>
      <c r="G24" s="161"/>
    </row>
    <row r="25" spans="1:9" ht="35.25" hidden="1" customHeight="1" x14ac:dyDescent="0.3">
      <c r="A25" s="160" t="s">
        <v>150</v>
      </c>
      <c r="B25" s="162" t="s">
        <v>151</v>
      </c>
      <c r="C25" s="163">
        <f t="shared" ref="C25:C35" si="1">SUM(D25:E25)</f>
        <v>0</v>
      </c>
      <c r="D25" s="163">
        <f>D26</f>
        <v>0</v>
      </c>
      <c r="E25" s="163">
        <f>SUM(E26,E29)</f>
        <v>0</v>
      </c>
      <c r="F25" s="163">
        <f>SUM(F26,F29)</f>
        <v>0</v>
      </c>
      <c r="G25" s="161"/>
    </row>
    <row r="26" spans="1:9" ht="28.5" hidden="1" customHeight="1" x14ac:dyDescent="0.3">
      <c r="A26" s="160" t="s">
        <v>152</v>
      </c>
      <c r="B26" s="162" t="s">
        <v>153</v>
      </c>
      <c r="C26" s="163">
        <f t="shared" si="1"/>
        <v>0</v>
      </c>
      <c r="D26" s="163">
        <f>D27+D28</f>
        <v>0</v>
      </c>
      <c r="E26" s="163">
        <f>E27</f>
        <v>0</v>
      </c>
      <c r="F26" s="163">
        <f>F27</f>
        <v>0</v>
      </c>
      <c r="G26" s="161"/>
    </row>
    <row r="27" spans="1:9" ht="28.5" hidden="1" customHeight="1" x14ac:dyDescent="0.3">
      <c r="A27" s="166" t="s">
        <v>154</v>
      </c>
      <c r="B27" s="167" t="s">
        <v>155</v>
      </c>
      <c r="C27" s="168">
        <f t="shared" si="1"/>
        <v>0</v>
      </c>
      <c r="D27" s="169">
        <f>D21</f>
        <v>0</v>
      </c>
      <c r="E27" s="168"/>
      <c r="F27" s="168"/>
      <c r="G27" s="161"/>
    </row>
    <row r="28" spans="1:9" ht="34.5" hidden="1" customHeight="1" x14ac:dyDescent="0.3">
      <c r="A28" s="166" t="s">
        <v>156</v>
      </c>
      <c r="B28" s="171" t="s">
        <v>157</v>
      </c>
      <c r="C28" s="168">
        <f t="shared" si="1"/>
        <v>0</v>
      </c>
      <c r="D28" s="172">
        <v>0</v>
      </c>
      <c r="E28" s="172"/>
      <c r="F28" s="172"/>
      <c r="G28" s="161"/>
    </row>
    <row r="29" spans="1:9" ht="24.75" hidden="1" customHeight="1" x14ac:dyDescent="0.3">
      <c r="A29" s="160" t="s">
        <v>158</v>
      </c>
      <c r="B29" s="162" t="s">
        <v>159</v>
      </c>
      <c r="C29" s="163">
        <f t="shared" si="1"/>
        <v>0</v>
      </c>
      <c r="D29" s="174">
        <f>SUM(D30)</f>
        <v>0</v>
      </c>
      <c r="E29" s="174">
        <f>SUM(E30)</f>
        <v>0</v>
      </c>
      <c r="F29" s="174">
        <f>SUM(F30)</f>
        <v>0</v>
      </c>
      <c r="G29" s="161"/>
    </row>
    <row r="30" spans="1:9" ht="26.25" hidden="1" customHeight="1" x14ac:dyDescent="0.3">
      <c r="A30" s="166" t="s">
        <v>160</v>
      </c>
      <c r="B30" s="171" t="s">
        <v>161</v>
      </c>
      <c r="C30" s="168">
        <f t="shared" si="1"/>
        <v>0</v>
      </c>
      <c r="D30" s="172">
        <f>SUM(D31)</f>
        <v>0</v>
      </c>
      <c r="E30" s="172"/>
      <c r="F30" s="172"/>
      <c r="G30" s="161"/>
    </row>
    <row r="31" spans="1:9" ht="29.25" hidden="1" customHeight="1" x14ac:dyDescent="0.3">
      <c r="A31" s="166" t="s">
        <v>162</v>
      </c>
      <c r="B31" s="171" t="s">
        <v>157</v>
      </c>
      <c r="C31" s="168">
        <f t="shared" si="1"/>
        <v>0</v>
      </c>
      <c r="D31" s="172"/>
      <c r="E31" s="172"/>
      <c r="F31" s="172"/>
      <c r="G31" s="161"/>
    </row>
    <row r="32" spans="1:9" ht="33.75" customHeight="1" x14ac:dyDescent="0.3">
      <c r="A32" s="160" t="s">
        <v>163</v>
      </c>
      <c r="B32" s="162" t="s">
        <v>164</v>
      </c>
      <c r="C32" s="163">
        <f t="shared" si="1"/>
        <v>2400000</v>
      </c>
      <c r="D32" s="163">
        <f>D33</f>
        <v>-5673608</v>
      </c>
      <c r="E32" s="163">
        <f>E33</f>
        <v>8073608</v>
      </c>
      <c r="F32" s="163">
        <f>F33</f>
        <v>8073608</v>
      </c>
      <c r="G32" s="161"/>
    </row>
    <row r="33" spans="1:9" ht="33.75" customHeight="1" x14ac:dyDescent="0.3">
      <c r="A33" s="160" t="s">
        <v>165</v>
      </c>
      <c r="B33" s="162" t="s">
        <v>166</v>
      </c>
      <c r="C33" s="163">
        <f t="shared" si="1"/>
        <v>2400000</v>
      </c>
      <c r="D33" s="163">
        <f>D34+D35</f>
        <v>-5673608</v>
      </c>
      <c r="E33" s="163">
        <f>E34+E35</f>
        <v>8073608</v>
      </c>
      <c r="F33" s="163">
        <f>F34+F35</f>
        <v>8073608</v>
      </c>
      <c r="G33" s="161"/>
    </row>
    <row r="34" spans="1:9" ht="36" customHeight="1" x14ac:dyDescent="0.3">
      <c r="A34" s="166" t="s">
        <v>167</v>
      </c>
      <c r="B34" s="171" t="s">
        <v>168</v>
      </c>
      <c r="C34" s="168">
        <f t="shared" si="1"/>
        <v>2400000</v>
      </c>
      <c r="D34" s="168">
        <f t="shared" ref="D34:F35" si="2">SUM(D17)</f>
        <v>2400000</v>
      </c>
      <c r="E34" s="168">
        <f t="shared" si="2"/>
        <v>0</v>
      </c>
      <c r="F34" s="168">
        <f t="shared" si="2"/>
        <v>0</v>
      </c>
    </row>
    <row r="35" spans="1:9" ht="71.25" customHeight="1" x14ac:dyDescent="0.3">
      <c r="A35" s="166" t="s">
        <v>169</v>
      </c>
      <c r="B35" s="175" t="s">
        <v>170</v>
      </c>
      <c r="C35" s="168">
        <f t="shared" si="1"/>
        <v>0</v>
      </c>
      <c r="D35" s="168">
        <f t="shared" si="2"/>
        <v>-8073608</v>
      </c>
      <c r="E35" s="168">
        <f t="shared" si="2"/>
        <v>8073608</v>
      </c>
      <c r="F35" s="168">
        <f t="shared" si="2"/>
        <v>8073608</v>
      </c>
    </row>
    <row r="36" spans="1:9" ht="27.75" customHeight="1" x14ac:dyDescent="0.3">
      <c r="A36" s="163" t="s">
        <v>147</v>
      </c>
      <c r="B36" s="176" t="s">
        <v>148</v>
      </c>
      <c r="C36" s="163">
        <f>SUM(C25,C32)</f>
        <v>2400000</v>
      </c>
      <c r="D36" s="163">
        <f>SUM(D25,D32)</f>
        <v>-5673608</v>
      </c>
      <c r="E36" s="163">
        <f>SUM(E25,E32)</f>
        <v>8073608</v>
      </c>
      <c r="F36" s="163">
        <f>SUM(F25,F32)</f>
        <v>8073608</v>
      </c>
      <c r="G36" s="516"/>
      <c r="H36" s="516"/>
      <c r="I36" s="178">
        <f>E36-F36</f>
        <v>0</v>
      </c>
    </row>
    <row r="37" spans="1:9" ht="40.200000000000003" customHeight="1" x14ac:dyDescent="0.3">
      <c r="A37" s="179"/>
      <c r="B37" s="180"/>
      <c r="C37" s="179"/>
      <c r="D37" s="179"/>
      <c r="E37" s="179"/>
      <c r="F37" s="179"/>
      <c r="G37" s="177"/>
      <c r="H37" s="177"/>
      <c r="I37" s="178"/>
    </row>
    <row r="38" spans="1:9" x14ac:dyDescent="0.25">
      <c r="A38" s="144"/>
    </row>
    <row r="39" spans="1:9" ht="15.6" x14ac:dyDescent="0.3">
      <c r="A39" s="144"/>
      <c r="D39" s="181"/>
      <c r="E39" s="181"/>
      <c r="F39" s="165"/>
    </row>
    <row r="40" spans="1:9" s="138" customFormat="1" ht="30.6" x14ac:dyDescent="0.25">
      <c r="A40" s="136"/>
      <c r="B40" s="137"/>
      <c r="C40" s="137"/>
      <c r="D40" s="137"/>
      <c r="E40" s="137"/>
      <c r="F40" s="137"/>
    </row>
    <row r="41" spans="1:9" s="138" customFormat="1" ht="30.6" x14ac:dyDescent="0.25">
      <c r="A41" s="136"/>
      <c r="B41" s="137"/>
      <c r="C41" s="137"/>
      <c r="D41" s="137"/>
      <c r="E41" s="137"/>
      <c r="F41" s="137"/>
    </row>
    <row r="42" spans="1:9" s="138" customFormat="1" ht="30.6" x14ac:dyDescent="0.25">
      <c r="A42" s="139"/>
      <c r="B42" s="137"/>
      <c r="C42" s="137"/>
      <c r="D42" s="137"/>
      <c r="E42" s="137"/>
      <c r="F42" s="137"/>
    </row>
    <row r="43" spans="1:9" ht="15" x14ac:dyDescent="0.25">
      <c r="A43" s="144"/>
      <c r="B43" s="182"/>
      <c r="C43" s="182"/>
      <c r="D43" s="183"/>
    </row>
    <row r="44" spans="1:9" ht="15" x14ac:dyDescent="0.25">
      <c r="A44" s="144"/>
      <c r="B44" s="182"/>
      <c r="C44" s="182"/>
      <c r="D44" s="183"/>
    </row>
    <row r="45" spans="1:9" x14ac:dyDescent="0.25">
      <c r="A45" s="144"/>
    </row>
    <row r="46" spans="1:9" x14ac:dyDescent="0.25">
      <c r="A46" s="144"/>
      <c r="D46" s="183"/>
      <c r="E46" s="183"/>
    </row>
    <row r="47" spans="1:9" x14ac:dyDescent="0.25">
      <c r="A47" s="144"/>
      <c r="D47" s="184"/>
    </row>
    <row r="48" spans="1:9" x14ac:dyDescent="0.25">
      <c r="A48" s="144"/>
    </row>
    <row r="49" spans="1:5" x14ac:dyDescent="0.25">
      <c r="A49" s="144"/>
      <c r="E49" s="183"/>
    </row>
    <row r="53" spans="1:5" x14ac:dyDescent="0.25">
      <c r="D53" s="183"/>
    </row>
  </sheetData>
  <mergeCells count="12">
    <mergeCell ref="A14:F14"/>
    <mergeCell ref="A24:F24"/>
    <mergeCell ref="G36:H36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72986111111111096" right="0" top="0.39374999999999999" bottom="0.196527777777778" header="0.511811023622047" footer="0.511811023622047"/>
  <pageSetup paperSize="9"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N301"/>
  <sheetViews>
    <sheetView showZeros="0" view="pageBreakPreview" topLeftCell="A33" zoomScale="66" zoomScaleNormal="91" zoomScalePageLayoutView="66" workbookViewId="0">
      <selection activeCell="N5" sqref="N5"/>
    </sheetView>
  </sheetViews>
  <sheetFormatPr defaultColWidth="9" defaultRowHeight="13.2" x14ac:dyDescent="0.25"/>
  <cols>
    <col min="1" max="1" width="12" customWidth="1"/>
    <col min="2" max="2" width="11" customWidth="1"/>
    <col min="3" max="3" width="10.33203125" style="185" customWidth="1"/>
    <col min="4" max="4" width="53.6640625" style="186" customWidth="1"/>
    <col min="5" max="5" width="18" style="187" customWidth="1"/>
    <col min="6" max="6" width="15" style="188" customWidth="1"/>
    <col min="7" max="7" width="15.5546875" customWidth="1"/>
    <col min="8" max="8" width="14.33203125" customWidth="1"/>
    <col min="9" max="9" width="14" customWidth="1"/>
    <col min="10" max="10" width="16.109375" style="189" customWidth="1"/>
    <col min="11" max="11" width="15" style="189" customWidth="1"/>
    <col min="12" max="12" width="13.44140625" customWidth="1"/>
    <col min="13" max="13" width="11" customWidth="1"/>
    <col min="14" max="14" width="9.33203125" customWidth="1"/>
    <col min="15" max="15" width="15.6640625" customWidth="1"/>
    <col min="16" max="16" width="13.44140625" hidden="1" customWidth="1"/>
    <col min="17" max="17" width="0.109375" hidden="1" customWidth="1"/>
    <col min="18" max="18" width="18" style="188" customWidth="1"/>
    <col min="20" max="20" width="22.44140625" hidden="1" customWidth="1"/>
    <col min="21" max="21" width="16.5546875" hidden="1" customWidth="1"/>
    <col min="22" max="22" width="4.5546875" hidden="1" customWidth="1"/>
    <col min="23" max="23" width="14" hidden="1" customWidth="1"/>
    <col min="24" max="24" width="17.44140625" hidden="1" customWidth="1"/>
    <col min="25" max="25" width="8.88671875" hidden="1" customWidth="1"/>
    <col min="26" max="26" width="12.88671875" hidden="1" customWidth="1"/>
    <col min="27" max="27" width="1" hidden="1" customWidth="1"/>
    <col min="28" max="28" width="1.5546875" hidden="1" customWidth="1"/>
    <col min="29" max="29" width="9.109375" hidden="1"/>
  </cols>
  <sheetData>
    <row r="3" spans="1:20" ht="21" customHeight="1" x14ac:dyDescent="0.25"/>
    <row r="4" spans="1:20" ht="58.95" customHeight="1" x14ac:dyDescent="0.25"/>
    <row r="5" spans="1:20" ht="56.25" customHeight="1" x14ac:dyDescent="0.25">
      <c r="D5" s="190"/>
      <c r="E5" s="191"/>
      <c r="F5" s="192"/>
      <c r="G5" s="193"/>
      <c r="H5" s="193"/>
      <c r="I5" s="193"/>
      <c r="J5" s="194"/>
      <c r="K5" s="194"/>
      <c r="L5" s="193"/>
      <c r="M5" s="193"/>
      <c r="R5" s="195"/>
    </row>
    <row r="6" spans="1:20" ht="19.5" customHeight="1" x14ac:dyDescent="0.4">
      <c r="A6" s="531" t="s">
        <v>1</v>
      </c>
      <c r="B6" s="531"/>
      <c r="D6" s="190"/>
      <c r="E6" s="191"/>
      <c r="F6" s="192"/>
      <c r="G6" s="193"/>
      <c r="H6" s="193"/>
      <c r="I6" s="193"/>
      <c r="J6" s="194"/>
      <c r="K6" s="194"/>
      <c r="L6" s="193"/>
      <c r="M6" s="193"/>
      <c r="R6" s="195"/>
    </row>
    <row r="7" spans="1:20" ht="18.75" customHeight="1" x14ac:dyDescent="0.25">
      <c r="A7" s="532" t="s">
        <v>2</v>
      </c>
      <c r="B7" s="532"/>
      <c r="D7" s="190"/>
      <c r="E7" s="191"/>
      <c r="F7" s="192"/>
      <c r="G7" s="193"/>
      <c r="H7" s="193"/>
      <c r="I7" s="193"/>
      <c r="J7" s="194"/>
      <c r="K7" s="194"/>
      <c r="L7" s="193"/>
      <c r="M7" s="193"/>
      <c r="R7" s="196" t="s">
        <v>171</v>
      </c>
    </row>
    <row r="8" spans="1:20" ht="10.199999999999999" customHeight="1" x14ac:dyDescent="0.25">
      <c r="D8" s="190"/>
      <c r="E8" s="191"/>
      <c r="F8" s="192"/>
      <c r="G8" s="193"/>
      <c r="H8" s="193"/>
      <c r="I8" s="193"/>
      <c r="J8" s="194"/>
      <c r="K8" s="194"/>
      <c r="L8" s="193"/>
      <c r="M8" s="193"/>
      <c r="R8" s="195"/>
    </row>
    <row r="9" spans="1:20" ht="45" customHeight="1" x14ac:dyDescent="0.25">
      <c r="A9" s="533" t="s">
        <v>172</v>
      </c>
      <c r="B9" s="533" t="s">
        <v>173</v>
      </c>
      <c r="C9" s="533" t="s">
        <v>174</v>
      </c>
      <c r="D9" s="526" t="s">
        <v>175</v>
      </c>
      <c r="E9" s="527" t="s">
        <v>7</v>
      </c>
      <c r="F9" s="527"/>
      <c r="G9" s="527"/>
      <c r="H9" s="527"/>
      <c r="I9" s="527"/>
      <c r="J9" s="527" t="s">
        <v>8</v>
      </c>
      <c r="K9" s="527"/>
      <c r="L9" s="527"/>
      <c r="M9" s="527"/>
      <c r="N9" s="527"/>
      <c r="O9" s="527"/>
      <c r="P9" s="527"/>
      <c r="Q9" s="527"/>
      <c r="R9" s="528" t="s">
        <v>176</v>
      </c>
    </row>
    <row r="10" spans="1:20" ht="19.5" customHeight="1" x14ac:dyDescent="0.25">
      <c r="A10" s="533"/>
      <c r="B10" s="533"/>
      <c r="C10" s="533"/>
      <c r="D10" s="526"/>
      <c r="E10" s="529" t="s">
        <v>6</v>
      </c>
      <c r="F10" s="524" t="s">
        <v>177</v>
      </c>
      <c r="G10" s="530" t="s">
        <v>178</v>
      </c>
      <c r="H10" s="530"/>
      <c r="I10" s="524" t="s">
        <v>179</v>
      </c>
      <c r="J10" s="530" t="s">
        <v>6</v>
      </c>
      <c r="K10" s="524" t="s">
        <v>180</v>
      </c>
      <c r="L10" s="524" t="s">
        <v>177</v>
      </c>
      <c r="M10" s="530" t="s">
        <v>178</v>
      </c>
      <c r="N10" s="530"/>
      <c r="O10" s="524" t="s">
        <v>179</v>
      </c>
      <c r="P10" s="524" t="s">
        <v>178</v>
      </c>
      <c r="Q10" s="524"/>
      <c r="R10" s="528"/>
    </row>
    <row r="11" spans="1:20" ht="12.75" customHeight="1" x14ac:dyDescent="0.25">
      <c r="A11" s="533"/>
      <c r="B11" s="533"/>
      <c r="C11" s="533"/>
      <c r="D11" s="526"/>
      <c r="E11" s="529"/>
      <c r="F11" s="524"/>
      <c r="G11" s="524" t="s">
        <v>181</v>
      </c>
      <c r="H11" s="524" t="s">
        <v>182</v>
      </c>
      <c r="I11" s="524"/>
      <c r="J11" s="530"/>
      <c r="K11" s="524"/>
      <c r="L11" s="524"/>
      <c r="M11" s="524" t="s">
        <v>183</v>
      </c>
      <c r="N11" s="524" t="s">
        <v>184</v>
      </c>
      <c r="O11" s="524"/>
      <c r="P11" s="524" t="s">
        <v>185</v>
      </c>
      <c r="Q11" s="197" t="s">
        <v>178</v>
      </c>
      <c r="R11" s="528"/>
    </row>
    <row r="12" spans="1:20" ht="96.75" customHeight="1" x14ac:dyDescent="0.25">
      <c r="A12" s="533"/>
      <c r="B12" s="533"/>
      <c r="C12" s="533"/>
      <c r="D12" s="526"/>
      <c r="E12" s="529"/>
      <c r="F12" s="524"/>
      <c r="G12" s="524"/>
      <c r="H12" s="524"/>
      <c r="I12" s="524"/>
      <c r="J12" s="530"/>
      <c r="K12" s="524"/>
      <c r="L12" s="524"/>
      <c r="M12" s="524"/>
      <c r="N12" s="524"/>
      <c r="O12" s="524"/>
      <c r="P12" s="524"/>
      <c r="Q12" s="198" t="s">
        <v>186</v>
      </c>
      <c r="R12" s="528"/>
    </row>
    <row r="13" spans="1:20" ht="15.75" customHeight="1" x14ac:dyDescent="0.25">
      <c r="A13" s="199">
        <v>1</v>
      </c>
      <c r="B13" s="199" t="s">
        <v>187</v>
      </c>
      <c r="C13" s="200">
        <v>3</v>
      </c>
      <c r="D13" s="200">
        <v>4</v>
      </c>
      <c r="E13" s="200">
        <v>5</v>
      </c>
      <c r="F13" s="198">
        <v>6</v>
      </c>
      <c r="G13" s="198">
        <v>7</v>
      </c>
      <c r="H13" s="198">
        <v>8</v>
      </c>
      <c r="I13" s="200">
        <v>9</v>
      </c>
      <c r="J13" s="198">
        <v>10</v>
      </c>
      <c r="K13" s="198">
        <v>11</v>
      </c>
      <c r="L13" s="198">
        <v>12</v>
      </c>
      <c r="M13" s="198">
        <v>13</v>
      </c>
      <c r="N13" s="198">
        <v>14</v>
      </c>
      <c r="O13" s="198">
        <v>15</v>
      </c>
      <c r="P13" s="198">
        <v>15</v>
      </c>
      <c r="Q13" s="198">
        <v>15</v>
      </c>
      <c r="R13" s="200">
        <v>16</v>
      </c>
    </row>
    <row r="14" spans="1:20" ht="40.5" customHeight="1" x14ac:dyDescent="0.3">
      <c r="A14" s="201" t="s">
        <v>188</v>
      </c>
      <c r="B14" s="201"/>
      <c r="C14" s="201"/>
      <c r="D14" s="202" t="s">
        <v>189</v>
      </c>
      <c r="E14" s="203">
        <f t="shared" ref="E14:R14" si="0">SUM(E15)</f>
        <v>-480000</v>
      </c>
      <c r="F14" s="204">
        <f t="shared" si="0"/>
        <v>-480000</v>
      </c>
      <c r="G14" s="204">
        <f t="shared" si="0"/>
        <v>0</v>
      </c>
      <c r="H14" s="204">
        <f t="shared" si="0"/>
        <v>0</v>
      </c>
      <c r="I14" s="204">
        <f t="shared" si="0"/>
        <v>0</v>
      </c>
      <c r="J14" s="204">
        <f t="shared" si="0"/>
        <v>4630000</v>
      </c>
      <c r="K14" s="204">
        <f t="shared" si="0"/>
        <v>4630000</v>
      </c>
      <c r="L14" s="204">
        <f t="shared" si="0"/>
        <v>0</v>
      </c>
      <c r="M14" s="204">
        <f t="shared" si="0"/>
        <v>0</v>
      </c>
      <c r="N14" s="204">
        <f t="shared" si="0"/>
        <v>0</v>
      </c>
      <c r="O14" s="204">
        <f t="shared" si="0"/>
        <v>4630000</v>
      </c>
      <c r="P14" s="204">
        <f t="shared" si="0"/>
        <v>0</v>
      </c>
      <c r="Q14" s="204">
        <f t="shared" si="0"/>
        <v>0</v>
      </c>
      <c r="R14" s="204">
        <f t="shared" si="0"/>
        <v>4150000</v>
      </c>
      <c r="T14" s="205"/>
    </row>
    <row r="15" spans="1:20" s="206" customFormat="1" ht="33" customHeight="1" x14ac:dyDescent="0.3">
      <c r="A15" s="201" t="s">
        <v>190</v>
      </c>
      <c r="B15" s="201"/>
      <c r="C15" s="201"/>
      <c r="D15" s="202" t="s">
        <v>189</v>
      </c>
      <c r="E15" s="203">
        <f t="shared" ref="E15:R15" si="1">SUM(E16:E33)</f>
        <v>-480000</v>
      </c>
      <c r="F15" s="203">
        <f t="shared" si="1"/>
        <v>-480000</v>
      </c>
      <c r="G15" s="203">
        <f t="shared" si="1"/>
        <v>0</v>
      </c>
      <c r="H15" s="203">
        <f t="shared" si="1"/>
        <v>0</v>
      </c>
      <c r="I15" s="203">
        <f t="shared" si="1"/>
        <v>0</v>
      </c>
      <c r="J15" s="203">
        <f t="shared" si="1"/>
        <v>4630000</v>
      </c>
      <c r="K15" s="203">
        <f t="shared" si="1"/>
        <v>4630000</v>
      </c>
      <c r="L15" s="203">
        <f t="shared" si="1"/>
        <v>0</v>
      </c>
      <c r="M15" s="203">
        <f t="shared" si="1"/>
        <v>0</v>
      </c>
      <c r="N15" s="203">
        <f t="shared" si="1"/>
        <v>0</v>
      </c>
      <c r="O15" s="203">
        <f t="shared" si="1"/>
        <v>4630000</v>
      </c>
      <c r="P15" s="203">
        <f t="shared" si="1"/>
        <v>0</v>
      </c>
      <c r="Q15" s="203">
        <f t="shared" si="1"/>
        <v>0</v>
      </c>
      <c r="R15" s="203">
        <f t="shared" si="1"/>
        <v>4150000</v>
      </c>
      <c r="T15" s="205">
        <f>SUM(E15,J15)</f>
        <v>4150000</v>
      </c>
    </row>
    <row r="16" spans="1:20" s="206" customFormat="1" ht="0.75" hidden="1" customHeight="1" x14ac:dyDescent="0.35">
      <c r="A16" s="207" t="s">
        <v>191</v>
      </c>
      <c r="B16" s="207" t="s">
        <v>192</v>
      </c>
      <c r="C16" s="207" t="s">
        <v>193</v>
      </c>
      <c r="D16" s="208" t="s">
        <v>194</v>
      </c>
      <c r="E16" s="209"/>
      <c r="F16" s="210"/>
      <c r="G16" s="210"/>
      <c r="H16" s="210"/>
      <c r="I16" s="211"/>
      <c r="J16" s="212"/>
      <c r="K16" s="212"/>
      <c r="L16" s="213"/>
      <c r="M16" s="213"/>
      <c r="N16" s="213"/>
      <c r="O16" s="212"/>
      <c r="P16" s="210"/>
      <c r="Q16" s="210"/>
      <c r="R16" s="212">
        <f t="shared" ref="R16:R33" si="2">SUM(E16,J16)</f>
        <v>0</v>
      </c>
    </row>
    <row r="17" spans="1:18" s="206" customFormat="1" ht="54" hidden="1" customHeight="1" x14ac:dyDescent="0.35">
      <c r="A17" s="207" t="s">
        <v>195</v>
      </c>
      <c r="B17" s="207" t="s">
        <v>196</v>
      </c>
      <c r="C17" s="207" t="s">
        <v>193</v>
      </c>
      <c r="D17" s="214" t="s">
        <v>197</v>
      </c>
      <c r="E17" s="209"/>
      <c r="F17" s="209"/>
      <c r="G17" s="210"/>
      <c r="H17" s="210"/>
      <c r="I17" s="210"/>
      <c r="J17" s="212"/>
      <c r="K17" s="212"/>
      <c r="L17" s="213"/>
      <c r="M17" s="213"/>
      <c r="N17" s="213"/>
      <c r="O17" s="212"/>
      <c r="P17" s="210"/>
      <c r="Q17" s="210"/>
      <c r="R17" s="212">
        <f t="shared" si="2"/>
        <v>0</v>
      </c>
    </row>
    <row r="18" spans="1:18" s="206" customFormat="1" ht="40.5" hidden="1" customHeight="1" x14ac:dyDescent="0.35">
      <c r="A18" s="207" t="s">
        <v>198</v>
      </c>
      <c r="B18" s="207" t="s">
        <v>199</v>
      </c>
      <c r="C18" s="207" t="s">
        <v>200</v>
      </c>
      <c r="D18" s="214" t="s">
        <v>201</v>
      </c>
      <c r="E18" s="209"/>
      <c r="F18" s="209"/>
      <c r="G18" s="210"/>
      <c r="H18" s="210"/>
      <c r="I18" s="210"/>
      <c r="J18" s="212"/>
      <c r="K18" s="212"/>
      <c r="L18" s="213"/>
      <c r="M18" s="213"/>
      <c r="N18" s="213"/>
      <c r="O18" s="212"/>
      <c r="P18" s="210"/>
      <c r="Q18" s="210"/>
      <c r="R18" s="212">
        <f t="shared" si="2"/>
        <v>0</v>
      </c>
    </row>
    <row r="19" spans="1:18" s="206" customFormat="1" ht="24.75" hidden="1" customHeight="1" x14ac:dyDescent="0.35">
      <c r="A19" s="207" t="s">
        <v>202</v>
      </c>
      <c r="B19" s="207" t="s">
        <v>203</v>
      </c>
      <c r="C19" s="207" t="s">
        <v>196</v>
      </c>
      <c r="D19" s="214" t="s">
        <v>204</v>
      </c>
      <c r="E19" s="209"/>
      <c r="F19" s="209"/>
      <c r="G19" s="210"/>
      <c r="H19" s="210"/>
      <c r="I19" s="210"/>
      <c r="J19" s="212"/>
      <c r="K19" s="212"/>
      <c r="L19" s="213"/>
      <c r="M19" s="213"/>
      <c r="N19" s="213"/>
      <c r="O19" s="212"/>
      <c r="P19" s="210"/>
      <c r="Q19" s="210"/>
      <c r="R19" s="212">
        <f t="shared" si="2"/>
        <v>0</v>
      </c>
    </row>
    <row r="20" spans="1:18" s="206" customFormat="1" ht="36.75" hidden="1" customHeight="1" x14ac:dyDescent="0.35">
      <c r="A20" s="207" t="s">
        <v>205</v>
      </c>
      <c r="B20" s="207" t="s">
        <v>206</v>
      </c>
      <c r="C20" s="207" t="s">
        <v>207</v>
      </c>
      <c r="D20" s="214" t="s">
        <v>208</v>
      </c>
      <c r="E20" s="209"/>
      <c r="F20" s="209"/>
      <c r="G20" s="210"/>
      <c r="H20" s="210"/>
      <c r="I20" s="210"/>
      <c r="J20" s="212"/>
      <c r="K20" s="212"/>
      <c r="L20" s="213"/>
      <c r="M20" s="213"/>
      <c r="N20" s="213"/>
      <c r="O20" s="212"/>
      <c r="P20" s="210"/>
      <c r="Q20" s="210"/>
      <c r="R20" s="212">
        <f t="shared" si="2"/>
        <v>0</v>
      </c>
    </row>
    <row r="21" spans="1:18" s="206" customFormat="1" ht="26.25" hidden="1" customHeight="1" x14ac:dyDescent="0.35">
      <c r="A21" s="207" t="s">
        <v>209</v>
      </c>
      <c r="B21" s="207" t="s">
        <v>210</v>
      </c>
      <c r="C21" s="207" t="s">
        <v>211</v>
      </c>
      <c r="D21" s="214" t="s">
        <v>212</v>
      </c>
      <c r="E21" s="209"/>
      <c r="F21" s="209"/>
      <c r="G21" s="210"/>
      <c r="H21" s="210"/>
      <c r="I21" s="210"/>
      <c r="J21" s="212"/>
      <c r="K21" s="212"/>
      <c r="L21" s="213"/>
      <c r="M21" s="213"/>
      <c r="N21" s="213"/>
      <c r="O21" s="212"/>
      <c r="P21" s="210"/>
      <c r="Q21" s="210"/>
      <c r="R21" s="212">
        <f t="shared" si="2"/>
        <v>0</v>
      </c>
    </row>
    <row r="22" spans="1:18" s="216" customFormat="1" ht="0.75" hidden="1" customHeight="1" x14ac:dyDescent="0.35">
      <c r="A22" s="207" t="s">
        <v>213</v>
      </c>
      <c r="B22" s="207" t="s">
        <v>214</v>
      </c>
      <c r="C22" s="207" t="s">
        <v>215</v>
      </c>
      <c r="D22" s="214" t="s">
        <v>216</v>
      </c>
      <c r="E22" s="209"/>
      <c r="F22" s="209"/>
      <c r="G22" s="209"/>
      <c r="H22" s="209"/>
      <c r="I22" s="209"/>
      <c r="J22" s="209"/>
      <c r="K22" s="212"/>
      <c r="L22" s="212"/>
      <c r="M22" s="212"/>
      <c r="N22" s="212"/>
      <c r="O22" s="212"/>
      <c r="P22" s="215"/>
      <c r="Q22" s="215"/>
      <c r="R22" s="212">
        <f t="shared" si="2"/>
        <v>0</v>
      </c>
    </row>
    <row r="23" spans="1:18" s="216" customFormat="1" ht="27" hidden="1" customHeight="1" x14ac:dyDescent="0.35">
      <c r="A23" s="207" t="s">
        <v>217</v>
      </c>
      <c r="B23" s="207" t="s">
        <v>218</v>
      </c>
      <c r="C23" s="207" t="s">
        <v>219</v>
      </c>
      <c r="D23" s="214" t="s">
        <v>220</v>
      </c>
      <c r="E23" s="209"/>
      <c r="F23" s="209"/>
      <c r="G23" s="209"/>
      <c r="H23" s="209"/>
      <c r="I23" s="209"/>
      <c r="J23" s="209"/>
      <c r="K23" s="217"/>
      <c r="L23" s="215"/>
      <c r="M23" s="215"/>
      <c r="N23" s="215"/>
      <c r="O23" s="217"/>
      <c r="P23" s="215"/>
      <c r="Q23" s="215"/>
      <c r="R23" s="212">
        <f t="shared" si="2"/>
        <v>0</v>
      </c>
    </row>
    <row r="24" spans="1:18" s="221" customFormat="1" ht="24.75" hidden="1" customHeight="1" x14ac:dyDescent="0.35">
      <c r="A24" s="218" t="s">
        <v>221</v>
      </c>
      <c r="B24" s="218" t="s">
        <v>222</v>
      </c>
      <c r="C24" s="218" t="s">
        <v>223</v>
      </c>
      <c r="D24" s="219" t="s">
        <v>224</v>
      </c>
      <c r="E24" s="209"/>
      <c r="F24" s="209"/>
      <c r="G24" s="220"/>
      <c r="H24" s="220"/>
      <c r="I24" s="220"/>
      <c r="J24" s="212"/>
      <c r="K24" s="212"/>
      <c r="L24" s="220"/>
      <c r="M24" s="220"/>
      <c r="N24" s="220"/>
      <c r="O24" s="212"/>
      <c r="P24" s="220"/>
      <c r="Q24" s="220"/>
      <c r="R24" s="212">
        <f t="shared" si="2"/>
        <v>0</v>
      </c>
    </row>
    <row r="25" spans="1:18" ht="37.5" hidden="1" customHeight="1" x14ac:dyDescent="0.35">
      <c r="A25" s="222" t="s">
        <v>225</v>
      </c>
      <c r="B25" s="207" t="s">
        <v>226</v>
      </c>
      <c r="C25" s="223" t="s">
        <v>227</v>
      </c>
      <c r="D25" s="224" t="s">
        <v>228</v>
      </c>
      <c r="E25" s="209"/>
      <c r="F25" s="209"/>
      <c r="G25" s="225"/>
      <c r="H25" s="225"/>
      <c r="I25" s="225"/>
      <c r="J25" s="212"/>
      <c r="K25" s="212"/>
      <c r="L25" s="225"/>
      <c r="M25" s="225"/>
      <c r="N25" s="225"/>
      <c r="O25" s="212"/>
      <c r="P25" s="225"/>
      <c r="Q25" s="225"/>
      <c r="R25" s="212">
        <f t="shared" si="2"/>
        <v>0</v>
      </c>
    </row>
    <row r="26" spans="1:18" ht="0.75" hidden="1" customHeight="1" x14ac:dyDescent="0.35">
      <c r="A26" s="222" t="s">
        <v>229</v>
      </c>
      <c r="B26" s="207" t="s">
        <v>230</v>
      </c>
      <c r="C26" s="223" t="s">
        <v>231</v>
      </c>
      <c r="D26" s="224" t="s">
        <v>232</v>
      </c>
      <c r="E26" s="209"/>
      <c r="F26" s="209"/>
      <c r="G26" s="225"/>
      <c r="H26" s="225"/>
      <c r="I26" s="225"/>
      <c r="J26" s="212"/>
      <c r="K26" s="212"/>
      <c r="L26" s="225"/>
      <c r="M26" s="225"/>
      <c r="N26" s="225"/>
      <c r="O26" s="212"/>
      <c r="P26" s="225"/>
      <c r="Q26" s="225"/>
      <c r="R26" s="212">
        <f t="shared" si="2"/>
        <v>0</v>
      </c>
    </row>
    <row r="27" spans="1:18" ht="36" hidden="1" customHeight="1" x14ac:dyDescent="0.35">
      <c r="A27" s="222" t="s">
        <v>233</v>
      </c>
      <c r="B27" s="207" t="s">
        <v>234</v>
      </c>
      <c r="C27" s="223" t="s">
        <v>231</v>
      </c>
      <c r="D27" s="224" t="s">
        <v>235</v>
      </c>
      <c r="E27" s="209"/>
      <c r="F27" s="209"/>
      <c r="G27" s="225"/>
      <c r="H27" s="225"/>
      <c r="I27" s="225"/>
      <c r="J27" s="212"/>
      <c r="K27" s="212"/>
      <c r="L27" s="225"/>
      <c r="M27" s="225"/>
      <c r="N27" s="225"/>
      <c r="O27" s="212"/>
      <c r="P27" s="225"/>
      <c r="Q27" s="225"/>
      <c r="R27" s="212">
        <f t="shared" si="2"/>
        <v>0</v>
      </c>
    </row>
    <row r="28" spans="1:18" ht="27" hidden="1" customHeight="1" x14ac:dyDescent="0.35">
      <c r="A28" s="223" t="s">
        <v>236</v>
      </c>
      <c r="B28" s="207" t="s">
        <v>237</v>
      </c>
      <c r="C28" s="223" t="s">
        <v>231</v>
      </c>
      <c r="D28" s="224" t="s">
        <v>238</v>
      </c>
      <c r="E28" s="209"/>
      <c r="F28" s="209"/>
      <c r="G28" s="225"/>
      <c r="H28" s="225"/>
      <c r="I28" s="225"/>
      <c r="J28" s="212"/>
      <c r="K28" s="212"/>
      <c r="L28" s="225"/>
      <c r="M28" s="225"/>
      <c r="N28" s="225"/>
      <c r="O28" s="212"/>
      <c r="P28" s="225"/>
      <c r="Q28" s="225"/>
      <c r="R28" s="212">
        <f t="shared" si="2"/>
        <v>0</v>
      </c>
    </row>
    <row r="29" spans="1:18" ht="27.75" hidden="1" customHeight="1" x14ac:dyDescent="0.35">
      <c r="A29" s="207" t="s">
        <v>239</v>
      </c>
      <c r="B29" s="207" t="s">
        <v>240</v>
      </c>
      <c r="C29" s="207" t="s">
        <v>231</v>
      </c>
      <c r="D29" s="219" t="s">
        <v>241</v>
      </c>
      <c r="E29" s="209"/>
      <c r="F29" s="209"/>
      <c r="G29" s="225"/>
      <c r="H29" s="225"/>
      <c r="I29" s="225"/>
      <c r="J29" s="212"/>
      <c r="K29" s="212"/>
      <c r="L29" s="225"/>
      <c r="M29" s="225"/>
      <c r="N29" s="225"/>
      <c r="O29" s="212"/>
      <c r="P29" s="225"/>
      <c r="Q29" s="225"/>
      <c r="R29" s="212">
        <f t="shared" si="2"/>
        <v>0</v>
      </c>
    </row>
    <row r="30" spans="1:18" ht="0.75" hidden="1" customHeight="1" x14ac:dyDescent="0.35">
      <c r="A30" s="207" t="s">
        <v>242</v>
      </c>
      <c r="B30" s="207" t="s">
        <v>243</v>
      </c>
      <c r="C30" s="207" t="s">
        <v>223</v>
      </c>
      <c r="D30" s="219" t="s">
        <v>244</v>
      </c>
      <c r="E30" s="209"/>
      <c r="F30" s="209"/>
      <c r="G30" s="225"/>
      <c r="H30" s="225"/>
      <c r="I30" s="225"/>
      <c r="J30" s="212"/>
      <c r="K30" s="212"/>
      <c r="L30" s="225"/>
      <c r="M30" s="225"/>
      <c r="N30" s="225"/>
      <c r="O30" s="212"/>
      <c r="P30" s="225"/>
      <c r="Q30" s="225"/>
      <c r="R30" s="212">
        <f t="shared" si="2"/>
        <v>0</v>
      </c>
    </row>
    <row r="31" spans="1:18" ht="34.5" hidden="1" customHeight="1" x14ac:dyDescent="0.35">
      <c r="A31" s="207" t="s">
        <v>245</v>
      </c>
      <c r="B31" s="207" t="s">
        <v>246</v>
      </c>
      <c r="C31" s="207" t="s">
        <v>223</v>
      </c>
      <c r="D31" s="219" t="s">
        <v>247</v>
      </c>
      <c r="E31" s="209"/>
      <c r="F31" s="209"/>
      <c r="G31" s="225"/>
      <c r="H31" s="225"/>
      <c r="I31" s="225"/>
      <c r="J31" s="212"/>
      <c r="K31" s="212"/>
      <c r="L31" s="225"/>
      <c r="M31" s="225"/>
      <c r="N31" s="225"/>
      <c r="O31" s="212"/>
      <c r="P31" s="225"/>
      <c r="Q31" s="225"/>
      <c r="R31" s="212">
        <f t="shared" si="2"/>
        <v>0</v>
      </c>
    </row>
    <row r="32" spans="1:18" ht="27.75" hidden="1" customHeight="1" x14ac:dyDescent="0.35">
      <c r="A32" s="207" t="s">
        <v>248</v>
      </c>
      <c r="B32" s="207" t="s">
        <v>249</v>
      </c>
      <c r="C32" s="207" t="s">
        <v>199</v>
      </c>
      <c r="D32" s="219" t="s">
        <v>116</v>
      </c>
      <c r="E32" s="209"/>
      <c r="F32" s="209"/>
      <c r="G32" s="225"/>
      <c r="H32" s="225"/>
      <c r="I32" s="225"/>
      <c r="J32" s="212"/>
      <c r="K32" s="212"/>
      <c r="L32" s="225"/>
      <c r="M32" s="225"/>
      <c r="N32" s="225"/>
      <c r="O32" s="212"/>
      <c r="P32" s="225"/>
      <c r="Q32" s="225"/>
      <c r="R32" s="212">
        <f t="shared" si="2"/>
        <v>0</v>
      </c>
    </row>
    <row r="33" spans="1:36" ht="58.5" customHeight="1" x14ac:dyDescent="0.35">
      <c r="A33" s="207" t="s">
        <v>250</v>
      </c>
      <c r="B33" s="207" t="s">
        <v>251</v>
      </c>
      <c r="C33" s="207" t="s">
        <v>199</v>
      </c>
      <c r="D33" s="219" t="s">
        <v>252</v>
      </c>
      <c r="E33" s="209">
        <v>-480000</v>
      </c>
      <c r="F33" s="209">
        <v>-480000</v>
      </c>
      <c r="G33" s="225"/>
      <c r="H33" s="225"/>
      <c r="I33" s="225"/>
      <c r="J33" s="212">
        <v>4630000</v>
      </c>
      <c r="K33" s="212">
        <v>4630000</v>
      </c>
      <c r="L33" s="225"/>
      <c r="M33" s="225"/>
      <c r="N33" s="225"/>
      <c r="O33" s="212">
        <v>4630000</v>
      </c>
      <c r="P33" s="225"/>
      <c r="Q33" s="225"/>
      <c r="R33" s="212">
        <f t="shared" si="2"/>
        <v>4150000</v>
      </c>
    </row>
    <row r="34" spans="1:36" ht="38.25" customHeight="1" x14ac:dyDescent="0.3">
      <c r="A34" s="201" t="s">
        <v>253</v>
      </c>
      <c r="B34" s="201"/>
      <c r="C34" s="201"/>
      <c r="D34" s="226" t="s">
        <v>254</v>
      </c>
      <c r="E34" s="227">
        <f t="shared" ref="E34:R34" si="3">SUM(E35)</f>
        <v>-1457489.9199999999</v>
      </c>
      <c r="F34" s="227">
        <f t="shared" si="3"/>
        <v>-1457589.92</v>
      </c>
      <c r="G34" s="228">
        <f t="shared" si="3"/>
        <v>0</v>
      </c>
      <c r="H34" s="227">
        <f t="shared" si="3"/>
        <v>-1600652</v>
      </c>
      <c r="I34" s="227">
        <f t="shared" si="3"/>
        <v>0</v>
      </c>
      <c r="J34" s="227">
        <f t="shared" si="3"/>
        <v>3666023</v>
      </c>
      <c r="K34" s="227">
        <f t="shared" si="3"/>
        <v>1648652</v>
      </c>
      <c r="L34" s="227">
        <f t="shared" si="3"/>
        <v>0</v>
      </c>
      <c r="M34" s="227">
        <f t="shared" si="3"/>
        <v>0</v>
      </c>
      <c r="N34" s="227">
        <f t="shared" si="3"/>
        <v>0</v>
      </c>
      <c r="O34" s="227">
        <f t="shared" si="3"/>
        <v>3666023</v>
      </c>
      <c r="P34" s="227">
        <f t="shared" si="3"/>
        <v>0</v>
      </c>
      <c r="Q34" s="227">
        <f t="shared" si="3"/>
        <v>0</v>
      </c>
      <c r="R34" s="227">
        <f t="shared" si="3"/>
        <v>2208533.08</v>
      </c>
      <c r="T34" s="205"/>
    </row>
    <row r="35" spans="1:36" s="206" customFormat="1" ht="35.25" customHeight="1" x14ac:dyDescent="0.3">
      <c r="A35" s="201" t="s">
        <v>255</v>
      </c>
      <c r="B35" s="201"/>
      <c r="C35" s="201"/>
      <c r="D35" s="226" t="s">
        <v>254</v>
      </c>
      <c r="E35" s="227">
        <f>SUM(E36,E37,E38,E39,E40,E41,E42,E43,E44,E46:E50,E54)</f>
        <v>-1457489.9199999999</v>
      </c>
      <c r="F35" s="227">
        <f t="shared" ref="F35:Q35" si="4">SUM(F36,F37,F38,F39,F40,F41,F42,F43,F44,F46:F54)</f>
        <v>-1457589.92</v>
      </c>
      <c r="G35" s="228">
        <f t="shared" si="4"/>
        <v>0</v>
      </c>
      <c r="H35" s="227">
        <f t="shared" si="4"/>
        <v>-1600652</v>
      </c>
      <c r="I35" s="227">
        <f t="shared" si="4"/>
        <v>0</v>
      </c>
      <c r="J35" s="227">
        <f t="shared" si="4"/>
        <v>3666023</v>
      </c>
      <c r="K35" s="227">
        <f t="shared" si="4"/>
        <v>1648652</v>
      </c>
      <c r="L35" s="227">
        <f t="shared" si="4"/>
        <v>0</v>
      </c>
      <c r="M35" s="227">
        <f t="shared" si="4"/>
        <v>0</v>
      </c>
      <c r="N35" s="227">
        <f t="shared" si="4"/>
        <v>0</v>
      </c>
      <c r="O35" s="227">
        <f t="shared" si="4"/>
        <v>3666023</v>
      </c>
      <c r="P35" s="227">
        <f t="shared" si="4"/>
        <v>0</v>
      </c>
      <c r="Q35" s="227">
        <f t="shared" si="4"/>
        <v>0</v>
      </c>
      <c r="R35" s="227">
        <f>J35+E35</f>
        <v>2208533.08</v>
      </c>
      <c r="T35" s="205">
        <f>SUM(E35,J35)</f>
        <v>2208533.08</v>
      </c>
    </row>
    <row r="36" spans="1:36" s="206" customFormat="1" ht="0.75" hidden="1" customHeight="1" x14ac:dyDescent="0.35">
      <c r="A36" s="207" t="s">
        <v>256</v>
      </c>
      <c r="B36" s="207" t="s">
        <v>196</v>
      </c>
      <c r="C36" s="207" t="s">
        <v>193</v>
      </c>
      <c r="D36" s="214" t="s">
        <v>197</v>
      </c>
      <c r="E36" s="209"/>
      <c r="F36" s="209"/>
      <c r="G36" s="209"/>
      <c r="H36" s="213"/>
      <c r="I36" s="213"/>
      <c r="J36" s="212"/>
      <c r="K36" s="212"/>
      <c r="L36" s="213"/>
      <c r="M36" s="213"/>
      <c r="N36" s="213"/>
      <c r="O36" s="212"/>
      <c r="P36" s="212"/>
      <c r="Q36" s="212"/>
      <c r="R36" s="212">
        <f t="shared" ref="R36:R54" si="5">SUM(E36,J36)</f>
        <v>0</v>
      </c>
    </row>
    <row r="37" spans="1:36" ht="26.25" hidden="1" customHeight="1" x14ac:dyDescent="0.35">
      <c r="A37" s="207" t="s">
        <v>257</v>
      </c>
      <c r="B37" s="207" t="s">
        <v>258</v>
      </c>
      <c r="C37" s="229" t="s">
        <v>259</v>
      </c>
      <c r="D37" s="208" t="s">
        <v>260</v>
      </c>
      <c r="E37" s="209"/>
      <c r="F37" s="209">
        <v>0</v>
      </c>
      <c r="G37" s="209"/>
      <c r="H37" s="213"/>
      <c r="I37" s="213"/>
      <c r="J37" s="212"/>
      <c r="K37" s="212"/>
      <c r="L37" s="213"/>
      <c r="M37" s="213"/>
      <c r="N37" s="213"/>
      <c r="O37" s="212"/>
      <c r="P37" s="212"/>
      <c r="Q37" s="212"/>
      <c r="R37" s="212">
        <f t="shared" si="5"/>
        <v>0</v>
      </c>
    </row>
    <row r="38" spans="1:36" s="231" customFormat="1" ht="51.75" customHeight="1" x14ac:dyDescent="0.35">
      <c r="A38" s="207" t="s">
        <v>261</v>
      </c>
      <c r="B38" s="207" t="s">
        <v>262</v>
      </c>
      <c r="C38" s="229" t="s">
        <v>263</v>
      </c>
      <c r="D38" s="208" t="s">
        <v>264</v>
      </c>
      <c r="E38" s="209">
        <v>-1600652</v>
      </c>
      <c r="F38" s="209">
        <v>-1600652</v>
      </c>
      <c r="G38" s="209"/>
      <c r="H38" s="209">
        <v>-1600652</v>
      </c>
      <c r="I38" s="209"/>
      <c r="J38" s="209"/>
      <c r="K38" s="209"/>
      <c r="L38" s="209"/>
      <c r="M38" s="209"/>
      <c r="N38" s="209"/>
      <c r="O38" s="209"/>
      <c r="P38" s="209"/>
      <c r="Q38" s="209"/>
      <c r="R38" s="209">
        <f t="shared" si="5"/>
        <v>-1600652</v>
      </c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</row>
    <row r="39" spans="1:36" s="230" customFormat="1" ht="56.25" hidden="1" customHeight="1" x14ac:dyDescent="0.35">
      <c r="A39" s="207" t="s">
        <v>265</v>
      </c>
      <c r="B39" s="207" t="s">
        <v>266</v>
      </c>
      <c r="C39" s="229" t="s">
        <v>263</v>
      </c>
      <c r="D39" s="208" t="s">
        <v>267</v>
      </c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>
        <f t="shared" si="5"/>
        <v>0</v>
      </c>
    </row>
    <row r="40" spans="1:36" s="233" customFormat="1" ht="56.25" hidden="1" customHeight="1" x14ac:dyDescent="0.35">
      <c r="A40" s="207" t="s">
        <v>268</v>
      </c>
      <c r="B40" s="207" t="s">
        <v>269</v>
      </c>
      <c r="C40" s="207" t="s">
        <v>270</v>
      </c>
      <c r="D40" s="232" t="s">
        <v>271</v>
      </c>
      <c r="E40" s="209"/>
      <c r="F40" s="209"/>
      <c r="G40" s="209"/>
      <c r="H40" s="212"/>
      <c r="I40" s="212"/>
      <c r="J40" s="209"/>
      <c r="K40" s="209"/>
      <c r="L40" s="212"/>
      <c r="M40" s="212"/>
      <c r="N40" s="212"/>
      <c r="O40" s="209"/>
      <c r="P40" s="212"/>
      <c r="Q40" s="212"/>
      <c r="R40" s="209">
        <f t="shared" si="5"/>
        <v>0</v>
      </c>
    </row>
    <row r="41" spans="1:36" ht="39" hidden="1" customHeight="1" x14ac:dyDescent="0.35">
      <c r="A41" s="207" t="s">
        <v>272</v>
      </c>
      <c r="B41" s="207" t="s">
        <v>273</v>
      </c>
      <c r="C41" s="207" t="s">
        <v>274</v>
      </c>
      <c r="D41" s="208" t="s">
        <v>275</v>
      </c>
      <c r="E41" s="209"/>
      <c r="F41" s="209"/>
      <c r="G41" s="209"/>
      <c r="H41" s="212"/>
      <c r="I41" s="212"/>
      <c r="J41" s="209"/>
      <c r="K41" s="209"/>
      <c r="L41" s="212"/>
      <c r="M41" s="212"/>
      <c r="N41" s="212"/>
      <c r="O41" s="209"/>
      <c r="P41" s="212"/>
      <c r="Q41" s="212"/>
      <c r="R41" s="212">
        <f t="shared" si="5"/>
        <v>0</v>
      </c>
    </row>
    <row r="42" spans="1:36" ht="28.5" hidden="1" customHeight="1" x14ac:dyDescent="0.35">
      <c r="A42" s="207" t="s">
        <v>276</v>
      </c>
      <c r="B42" s="207" t="s">
        <v>277</v>
      </c>
      <c r="C42" s="207" t="s">
        <v>274</v>
      </c>
      <c r="D42" s="208" t="s">
        <v>278</v>
      </c>
      <c r="E42" s="209"/>
      <c r="F42" s="209"/>
      <c r="G42" s="209"/>
      <c r="H42" s="212"/>
      <c r="I42" s="212"/>
      <c r="J42" s="209"/>
      <c r="K42" s="212"/>
      <c r="L42" s="212"/>
      <c r="M42" s="212"/>
      <c r="N42" s="212"/>
      <c r="O42" s="212"/>
      <c r="P42" s="212"/>
      <c r="Q42" s="212"/>
      <c r="R42" s="212">
        <f t="shared" si="5"/>
        <v>0</v>
      </c>
    </row>
    <row r="43" spans="1:36" ht="38.25" customHeight="1" x14ac:dyDescent="0.35">
      <c r="A43" s="207" t="s">
        <v>279</v>
      </c>
      <c r="B43" s="207" t="s">
        <v>280</v>
      </c>
      <c r="C43" s="207" t="s">
        <v>274</v>
      </c>
      <c r="D43" s="232" t="s">
        <v>281</v>
      </c>
      <c r="E43" s="209">
        <v>65364</v>
      </c>
      <c r="F43" s="209">
        <v>65264</v>
      </c>
      <c r="G43" s="209"/>
      <c r="H43" s="212"/>
      <c r="I43" s="212"/>
      <c r="J43" s="209"/>
      <c r="K43" s="234"/>
      <c r="L43" s="212"/>
      <c r="M43" s="212"/>
      <c r="N43" s="212"/>
      <c r="O43" s="234"/>
      <c r="P43" s="212"/>
      <c r="Q43" s="212"/>
      <c r="R43" s="209">
        <f t="shared" si="5"/>
        <v>65364</v>
      </c>
    </row>
    <row r="44" spans="1:36" ht="39" hidden="1" customHeight="1" x14ac:dyDescent="0.35">
      <c r="A44" s="207" t="s">
        <v>282</v>
      </c>
      <c r="B44" s="207" t="s">
        <v>283</v>
      </c>
      <c r="C44" s="207" t="s">
        <v>274</v>
      </c>
      <c r="D44" s="232" t="s">
        <v>284</v>
      </c>
      <c r="E44" s="209"/>
      <c r="F44" s="209"/>
      <c r="G44" s="209"/>
      <c r="H44" s="212"/>
      <c r="I44" s="212"/>
      <c r="J44" s="209"/>
      <c r="K44" s="234"/>
      <c r="L44" s="212"/>
      <c r="M44" s="212"/>
      <c r="N44" s="212"/>
      <c r="O44" s="234"/>
      <c r="P44" s="212"/>
      <c r="Q44" s="212"/>
      <c r="R44" s="209">
        <f t="shared" si="5"/>
        <v>0</v>
      </c>
    </row>
    <row r="45" spans="1:36" s="241" customFormat="1" ht="47.25" hidden="1" customHeight="1" x14ac:dyDescent="0.35">
      <c r="A45" s="235"/>
      <c r="B45" s="235"/>
      <c r="C45" s="236"/>
      <c r="D45" s="237" t="s">
        <v>285</v>
      </c>
      <c r="E45" s="238"/>
      <c r="F45" s="238"/>
      <c r="G45" s="238"/>
      <c r="H45" s="239"/>
      <c r="I45" s="239"/>
      <c r="J45" s="238"/>
      <c r="K45" s="240"/>
      <c r="L45" s="239"/>
      <c r="M45" s="239"/>
      <c r="N45" s="239"/>
      <c r="O45" s="240"/>
      <c r="P45" s="239"/>
      <c r="Q45" s="239"/>
      <c r="R45" s="238">
        <f t="shared" si="5"/>
        <v>0</v>
      </c>
    </row>
    <row r="46" spans="1:36" ht="45" customHeight="1" x14ac:dyDescent="0.35">
      <c r="A46" s="207" t="s">
        <v>286</v>
      </c>
      <c r="B46" s="207" t="s">
        <v>287</v>
      </c>
      <c r="C46" s="229" t="s">
        <v>274</v>
      </c>
      <c r="D46" s="208" t="s">
        <v>288</v>
      </c>
      <c r="E46" s="209">
        <v>77798.080000000002</v>
      </c>
      <c r="F46" s="209">
        <v>77798.080000000002</v>
      </c>
      <c r="G46" s="209"/>
      <c r="H46" s="212"/>
      <c r="I46" s="212"/>
      <c r="J46" s="209">
        <v>48000</v>
      </c>
      <c r="K46" s="209">
        <v>48000</v>
      </c>
      <c r="L46" s="212"/>
      <c r="M46" s="212"/>
      <c r="N46" s="212"/>
      <c r="O46" s="209">
        <v>48000</v>
      </c>
      <c r="P46" s="212"/>
      <c r="Q46" s="212"/>
      <c r="R46" s="209">
        <f t="shared" si="5"/>
        <v>125798.08</v>
      </c>
    </row>
    <row r="47" spans="1:36" s="241" customFormat="1" ht="2.25" hidden="1" customHeight="1" x14ac:dyDescent="0.35">
      <c r="A47" s="218" t="s">
        <v>289</v>
      </c>
      <c r="B47" s="218" t="s">
        <v>290</v>
      </c>
      <c r="C47" s="218" t="s">
        <v>274</v>
      </c>
      <c r="D47" s="242" t="s">
        <v>291</v>
      </c>
      <c r="E47" s="209"/>
      <c r="F47" s="209"/>
      <c r="G47" s="209"/>
      <c r="H47" s="239"/>
      <c r="I47" s="239"/>
      <c r="J47" s="238"/>
      <c r="K47" s="240"/>
      <c r="L47" s="239"/>
      <c r="M47" s="239"/>
      <c r="N47" s="239"/>
      <c r="O47" s="240"/>
      <c r="P47" s="239"/>
      <c r="Q47" s="239"/>
      <c r="R47" s="209">
        <f t="shared" si="5"/>
        <v>0</v>
      </c>
    </row>
    <row r="48" spans="1:36" s="241" customFormat="1" ht="42" hidden="1" customHeight="1" x14ac:dyDescent="0.35">
      <c r="A48" s="218" t="s">
        <v>292</v>
      </c>
      <c r="B48" s="218" t="s">
        <v>293</v>
      </c>
      <c r="C48" s="243" t="s">
        <v>274</v>
      </c>
      <c r="D48" s="244" t="s">
        <v>294</v>
      </c>
      <c r="E48" s="209"/>
      <c r="F48" s="209"/>
      <c r="G48" s="209"/>
      <c r="H48" s="239"/>
      <c r="I48" s="239"/>
      <c r="J48" s="238"/>
      <c r="K48" s="240"/>
      <c r="L48" s="239"/>
      <c r="M48" s="239"/>
      <c r="N48" s="239"/>
      <c r="O48" s="240"/>
      <c r="P48" s="239"/>
      <c r="Q48" s="239"/>
      <c r="R48" s="209">
        <f t="shared" si="5"/>
        <v>0</v>
      </c>
    </row>
    <row r="49" spans="1:20" s="241" customFormat="1" ht="1.5" hidden="1" customHeight="1" x14ac:dyDescent="0.35">
      <c r="A49" s="218" t="s">
        <v>295</v>
      </c>
      <c r="B49" s="218" t="s">
        <v>296</v>
      </c>
      <c r="C49" s="218" t="s">
        <v>274</v>
      </c>
      <c r="D49" s="244" t="s">
        <v>297</v>
      </c>
      <c r="E49" s="209"/>
      <c r="F49" s="209"/>
      <c r="G49" s="209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>
        <f t="shared" si="5"/>
        <v>0</v>
      </c>
    </row>
    <row r="50" spans="1:20" s="241" customFormat="1" ht="0.75" hidden="1" customHeight="1" x14ac:dyDescent="0.35">
      <c r="A50" s="245" t="s">
        <v>298</v>
      </c>
      <c r="B50" s="245" t="s">
        <v>299</v>
      </c>
      <c r="C50" s="245" t="s">
        <v>274</v>
      </c>
      <c r="D50" s="246" t="s">
        <v>300</v>
      </c>
      <c r="E50" s="209"/>
      <c r="F50" s="209"/>
      <c r="G50" s="209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>
        <f t="shared" si="5"/>
        <v>0</v>
      </c>
    </row>
    <row r="51" spans="1:20" s="241" customFormat="1" ht="140.25" customHeight="1" x14ac:dyDescent="0.35">
      <c r="A51" s="218" t="s">
        <v>301</v>
      </c>
      <c r="B51" s="218" t="s">
        <v>302</v>
      </c>
      <c r="C51" s="218" t="s">
        <v>274</v>
      </c>
      <c r="D51" s="244" t="s">
        <v>303</v>
      </c>
      <c r="E51" s="209"/>
      <c r="F51" s="209"/>
      <c r="G51" s="209"/>
      <c r="H51" s="212"/>
      <c r="I51" s="212"/>
      <c r="J51" s="212">
        <v>1600652</v>
      </c>
      <c r="K51" s="212">
        <v>1600652</v>
      </c>
      <c r="L51" s="212"/>
      <c r="M51" s="212"/>
      <c r="N51" s="212"/>
      <c r="O51" s="212">
        <v>1600652</v>
      </c>
      <c r="P51" s="212"/>
      <c r="Q51" s="212"/>
      <c r="R51" s="212">
        <f t="shared" si="5"/>
        <v>1600652</v>
      </c>
    </row>
    <row r="52" spans="1:20" s="241" customFormat="1" ht="132.75" customHeight="1" x14ac:dyDescent="0.35">
      <c r="A52" s="218" t="s">
        <v>304</v>
      </c>
      <c r="B52" s="218" t="s">
        <v>305</v>
      </c>
      <c r="C52" s="218" t="s">
        <v>274</v>
      </c>
      <c r="D52" s="244" t="s">
        <v>306</v>
      </c>
      <c r="E52" s="209"/>
      <c r="F52" s="209"/>
      <c r="G52" s="209"/>
      <c r="H52" s="212"/>
      <c r="I52" s="212"/>
      <c r="J52" s="212">
        <v>2017371</v>
      </c>
      <c r="K52" s="212"/>
      <c r="L52" s="212"/>
      <c r="M52" s="212"/>
      <c r="N52" s="212"/>
      <c r="O52" s="212">
        <v>2017371</v>
      </c>
      <c r="P52" s="212"/>
      <c r="Q52" s="212"/>
      <c r="R52" s="212">
        <f t="shared" si="5"/>
        <v>2017371</v>
      </c>
    </row>
    <row r="53" spans="1:20" ht="27" hidden="1" customHeight="1" x14ac:dyDescent="0.35">
      <c r="A53" s="207" t="s">
        <v>307</v>
      </c>
      <c r="B53" s="207" t="s">
        <v>249</v>
      </c>
      <c r="C53" s="207" t="s">
        <v>199</v>
      </c>
      <c r="D53" s="247" t="s">
        <v>308</v>
      </c>
      <c r="E53" s="209">
        <f>SUM(F53,I53)</f>
        <v>0</v>
      </c>
      <c r="F53" s="209"/>
      <c r="G53" s="209"/>
      <c r="H53" s="212"/>
      <c r="I53" s="212"/>
      <c r="J53" s="212">
        <f>SUM(L53,O53)</f>
        <v>0</v>
      </c>
      <c r="K53" s="212"/>
      <c r="L53" s="212"/>
      <c r="M53" s="212"/>
      <c r="N53" s="212"/>
      <c r="O53" s="212"/>
      <c r="P53" s="212"/>
      <c r="Q53" s="212"/>
      <c r="R53" s="212">
        <f t="shared" si="5"/>
        <v>0</v>
      </c>
    </row>
    <row r="54" spans="1:20" ht="16.5" hidden="1" customHeight="1" x14ac:dyDescent="0.35">
      <c r="A54" s="207" t="s">
        <v>307</v>
      </c>
      <c r="B54" s="248" t="s">
        <v>249</v>
      </c>
      <c r="C54" s="249" t="s">
        <v>199</v>
      </c>
      <c r="D54" s="250" t="s">
        <v>116</v>
      </c>
      <c r="E54" s="209"/>
      <c r="F54" s="209"/>
      <c r="G54" s="209"/>
      <c r="H54" s="212"/>
      <c r="I54" s="212"/>
      <c r="J54" s="212">
        <f>SUM(L54,O54)</f>
        <v>0</v>
      </c>
      <c r="K54" s="212"/>
      <c r="L54" s="212"/>
      <c r="M54" s="212"/>
      <c r="N54" s="212"/>
      <c r="O54" s="212"/>
      <c r="P54" s="212"/>
      <c r="Q54" s="212"/>
      <c r="R54" s="212">
        <f t="shared" si="5"/>
        <v>0</v>
      </c>
    </row>
    <row r="55" spans="1:20" ht="53.25" hidden="1" customHeight="1" x14ac:dyDescent="0.3">
      <c r="A55" s="201" t="s">
        <v>309</v>
      </c>
      <c r="B55" s="201"/>
      <c r="C55" s="201"/>
      <c r="D55" s="226" t="s">
        <v>310</v>
      </c>
      <c r="E55" s="227">
        <f t="shared" ref="E55:R55" si="6">SUM(E56)</f>
        <v>0</v>
      </c>
      <c r="F55" s="251">
        <f t="shared" si="6"/>
        <v>0</v>
      </c>
      <c r="G55" s="251">
        <f t="shared" si="6"/>
        <v>0</v>
      </c>
      <c r="H55" s="251">
        <f t="shared" si="6"/>
        <v>0</v>
      </c>
      <c r="I55" s="251">
        <f t="shared" si="6"/>
        <v>0</v>
      </c>
      <c r="J55" s="251">
        <f t="shared" si="6"/>
        <v>0</v>
      </c>
      <c r="K55" s="251">
        <f t="shared" si="6"/>
        <v>0</v>
      </c>
      <c r="L55" s="251">
        <f t="shared" si="6"/>
        <v>0</v>
      </c>
      <c r="M55" s="251">
        <f t="shared" si="6"/>
        <v>0</v>
      </c>
      <c r="N55" s="251">
        <f t="shared" si="6"/>
        <v>0</v>
      </c>
      <c r="O55" s="251">
        <f t="shared" si="6"/>
        <v>0</v>
      </c>
      <c r="P55" s="251">
        <f t="shared" si="6"/>
        <v>0</v>
      </c>
      <c r="Q55" s="251" t="e">
        <f t="shared" si="6"/>
        <v>#REF!</v>
      </c>
      <c r="R55" s="251">
        <f t="shared" si="6"/>
        <v>0</v>
      </c>
      <c r="T55" s="205"/>
    </row>
    <row r="56" spans="1:20" s="206" customFormat="1" ht="54.75" hidden="1" customHeight="1" x14ac:dyDescent="0.3">
      <c r="A56" s="201" t="s">
        <v>311</v>
      </c>
      <c r="B56" s="201"/>
      <c r="C56" s="201"/>
      <c r="D56" s="226" t="s">
        <v>310</v>
      </c>
      <c r="E56" s="227">
        <f t="shared" ref="E56:R56" si="7">SUM(E57:E80)</f>
        <v>0</v>
      </c>
      <c r="F56" s="227">
        <f t="shared" si="7"/>
        <v>0</v>
      </c>
      <c r="G56" s="227">
        <f t="shared" si="7"/>
        <v>0</v>
      </c>
      <c r="H56" s="227">
        <f t="shared" si="7"/>
        <v>0</v>
      </c>
      <c r="I56" s="227">
        <f t="shared" si="7"/>
        <v>0</v>
      </c>
      <c r="J56" s="227">
        <f t="shared" si="7"/>
        <v>0</v>
      </c>
      <c r="K56" s="227">
        <f t="shared" si="7"/>
        <v>0</v>
      </c>
      <c r="L56" s="227">
        <f t="shared" si="7"/>
        <v>0</v>
      </c>
      <c r="M56" s="227">
        <f t="shared" si="7"/>
        <v>0</v>
      </c>
      <c r="N56" s="227">
        <f t="shared" si="7"/>
        <v>0</v>
      </c>
      <c r="O56" s="227">
        <f t="shared" si="7"/>
        <v>0</v>
      </c>
      <c r="P56" s="227">
        <f t="shared" si="7"/>
        <v>0</v>
      </c>
      <c r="Q56" s="227" t="e">
        <f t="shared" si="7"/>
        <v>#REF!</v>
      </c>
      <c r="R56" s="227">
        <f t="shared" si="7"/>
        <v>0</v>
      </c>
      <c r="T56" s="205">
        <f>SUM(E56,J56)</f>
        <v>0</v>
      </c>
    </row>
    <row r="57" spans="1:20" s="252" customFormat="1" ht="52.5" hidden="1" customHeight="1" x14ac:dyDescent="0.35">
      <c r="A57" s="207" t="s">
        <v>312</v>
      </c>
      <c r="B57" s="207" t="s">
        <v>196</v>
      </c>
      <c r="C57" s="207" t="s">
        <v>193</v>
      </c>
      <c r="D57" s="214" t="s">
        <v>197</v>
      </c>
      <c r="E57" s="209"/>
      <c r="F57" s="209"/>
      <c r="G57" s="213"/>
      <c r="H57" s="213"/>
      <c r="I57" s="213"/>
      <c r="J57" s="212"/>
      <c r="K57" s="212"/>
      <c r="L57" s="213"/>
      <c r="M57" s="213"/>
      <c r="N57" s="213"/>
      <c r="O57" s="213"/>
      <c r="P57" s="213"/>
      <c r="Q57" s="213"/>
      <c r="R57" s="212">
        <f t="shared" ref="R57:R74" si="8">SUM(E57,J57)</f>
        <v>0</v>
      </c>
    </row>
    <row r="58" spans="1:20" s="206" customFormat="1" ht="36" hidden="1" customHeight="1" x14ac:dyDescent="0.35">
      <c r="A58" s="207" t="s">
        <v>313</v>
      </c>
      <c r="B58" s="207" t="s">
        <v>314</v>
      </c>
      <c r="C58" s="207" t="s">
        <v>315</v>
      </c>
      <c r="D58" s="253" t="s">
        <v>316</v>
      </c>
      <c r="E58" s="209"/>
      <c r="F58" s="209"/>
      <c r="G58" s="209"/>
      <c r="H58" s="209"/>
      <c r="I58" s="210"/>
      <c r="J58" s="212"/>
      <c r="K58" s="212"/>
      <c r="L58" s="213"/>
      <c r="M58" s="213"/>
      <c r="N58" s="213"/>
      <c r="O58" s="212"/>
      <c r="P58" s="210"/>
      <c r="Q58" s="210"/>
      <c r="R58" s="212">
        <f t="shared" si="8"/>
        <v>0</v>
      </c>
    </row>
    <row r="59" spans="1:20" s="206" customFormat="1" ht="54" hidden="1" customHeight="1" x14ac:dyDescent="0.35">
      <c r="A59" s="207" t="s">
        <v>317</v>
      </c>
      <c r="B59" s="207" t="s">
        <v>318</v>
      </c>
      <c r="C59" s="207" t="s">
        <v>319</v>
      </c>
      <c r="D59" s="214" t="s">
        <v>320</v>
      </c>
      <c r="E59" s="209"/>
      <c r="F59" s="209"/>
      <c r="G59" s="210"/>
      <c r="H59" s="210"/>
      <c r="I59" s="210"/>
      <c r="J59" s="212"/>
      <c r="K59" s="212"/>
      <c r="L59" s="213"/>
      <c r="M59" s="213"/>
      <c r="N59" s="213"/>
      <c r="O59" s="212"/>
      <c r="P59" s="210"/>
      <c r="Q59" s="210"/>
      <c r="R59" s="212">
        <f t="shared" si="8"/>
        <v>0</v>
      </c>
    </row>
    <row r="60" spans="1:20" s="256" customFormat="1" ht="30.75" hidden="1" customHeight="1" x14ac:dyDescent="0.35">
      <c r="A60" s="235"/>
      <c r="B60" s="235"/>
      <c r="C60" s="235"/>
      <c r="D60" s="254" t="s">
        <v>321</v>
      </c>
      <c r="E60" s="209"/>
      <c r="F60" s="238"/>
      <c r="G60" s="238"/>
      <c r="H60" s="238"/>
      <c r="I60" s="255"/>
      <c r="J60" s="239"/>
      <c r="K60" s="239"/>
      <c r="L60" s="220"/>
      <c r="M60" s="220"/>
      <c r="N60" s="220"/>
      <c r="O60" s="239"/>
      <c r="P60" s="255"/>
      <c r="Q60" s="255"/>
      <c r="R60" s="239">
        <f t="shared" si="8"/>
        <v>0</v>
      </c>
    </row>
    <row r="61" spans="1:20" s="257" customFormat="1" ht="36" hidden="1" customHeight="1" x14ac:dyDescent="0.35">
      <c r="A61" s="207" t="s">
        <v>322</v>
      </c>
      <c r="B61" s="207" t="s">
        <v>323</v>
      </c>
      <c r="C61" s="207" t="s">
        <v>324</v>
      </c>
      <c r="D61" s="214" t="s">
        <v>325</v>
      </c>
      <c r="E61" s="209"/>
      <c r="F61" s="213"/>
      <c r="G61" s="213"/>
      <c r="H61" s="213"/>
      <c r="I61" s="213"/>
      <c r="J61" s="212"/>
      <c r="K61" s="212"/>
      <c r="L61" s="213"/>
      <c r="M61" s="213"/>
      <c r="N61" s="213"/>
      <c r="O61" s="212"/>
      <c r="P61" s="213"/>
      <c r="Q61" s="213"/>
      <c r="R61" s="212">
        <f t="shared" si="8"/>
        <v>0</v>
      </c>
    </row>
    <row r="62" spans="1:20" s="257" customFormat="1" ht="35.25" hidden="1" customHeight="1" x14ac:dyDescent="0.35">
      <c r="A62" s="207" t="s">
        <v>326</v>
      </c>
      <c r="B62" s="207" t="s">
        <v>327</v>
      </c>
      <c r="C62" s="207" t="s">
        <v>324</v>
      </c>
      <c r="D62" s="214" t="s">
        <v>328</v>
      </c>
      <c r="E62" s="209"/>
      <c r="F62" s="209"/>
      <c r="G62" s="213"/>
      <c r="H62" s="213"/>
      <c r="I62" s="213"/>
      <c r="J62" s="209"/>
      <c r="K62" s="209"/>
      <c r="L62" s="213"/>
      <c r="M62" s="213"/>
      <c r="N62" s="213"/>
      <c r="O62" s="209"/>
      <c r="P62" s="213"/>
      <c r="Q62" s="213"/>
      <c r="R62" s="212">
        <f t="shared" si="8"/>
        <v>0</v>
      </c>
    </row>
    <row r="63" spans="1:20" s="258" customFormat="1" ht="42.75" hidden="1" customHeight="1" x14ac:dyDescent="0.35">
      <c r="A63" s="235"/>
      <c r="B63" s="235"/>
      <c r="C63" s="235"/>
      <c r="D63" s="254" t="s">
        <v>329</v>
      </c>
      <c r="E63" s="209"/>
      <c r="F63" s="238"/>
      <c r="G63" s="220"/>
      <c r="H63" s="220"/>
      <c r="I63" s="220"/>
      <c r="J63" s="238"/>
      <c r="K63" s="238"/>
      <c r="L63" s="220"/>
      <c r="M63" s="220"/>
      <c r="N63" s="220"/>
      <c r="O63" s="238"/>
      <c r="P63" s="220"/>
      <c r="Q63" s="220"/>
      <c r="R63" s="239">
        <f t="shared" si="8"/>
        <v>0</v>
      </c>
    </row>
    <row r="64" spans="1:20" s="257" customFormat="1" ht="39" hidden="1" customHeight="1" x14ac:dyDescent="0.35">
      <c r="A64" s="207" t="s">
        <v>330</v>
      </c>
      <c r="B64" s="207" t="s">
        <v>331</v>
      </c>
      <c r="C64" s="207" t="s">
        <v>324</v>
      </c>
      <c r="D64" s="253" t="s">
        <v>332</v>
      </c>
      <c r="E64" s="209"/>
      <c r="F64" s="209"/>
      <c r="G64" s="209"/>
      <c r="H64" s="209"/>
      <c r="I64" s="210"/>
      <c r="J64" s="212"/>
      <c r="K64" s="212"/>
      <c r="L64" s="213"/>
      <c r="M64" s="213"/>
      <c r="N64" s="213"/>
      <c r="O64" s="212"/>
      <c r="P64" s="210"/>
      <c r="Q64" s="210"/>
      <c r="R64" s="212">
        <f t="shared" si="8"/>
        <v>0</v>
      </c>
    </row>
    <row r="65" spans="1:124" s="252" customFormat="1" ht="36.75" hidden="1" customHeight="1" x14ac:dyDescent="0.35">
      <c r="A65" s="207" t="s">
        <v>333</v>
      </c>
      <c r="B65" s="207" t="s">
        <v>334</v>
      </c>
      <c r="C65" s="207" t="s">
        <v>324</v>
      </c>
      <c r="D65" s="253" t="s">
        <v>335</v>
      </c>
      <c r="E65" s="209"/>
      <c r="F65" s="209"/>
      <c r="G65" s="209"/>
      <c r="H65" s="209"/>
      <c r="I65" s="210"/>
      <c r="J65" s="212"/>
      <c r="K65" s="212"/>
      <c r="L65" s="213"/>
      <c r="M65" s="213"/>
      <c r="N65" s="213"/>
      <c r="O65" s="212"/>
      <c r="P65" s="210"/>
      <c r="Q65" s="210"/>
      <c r="R65" s="212">
        <f t="shared" si="8"/>
        <v>0</v>
      </c>
    </row>
    <row r="66" spans="1:124" s="252" customFormat="1" ht="35.25" hidden="1" customHeight="1" x14ac:dyDescent="0.35">
      <c r="A66" s="259" t="s">
        <v>336</v>
      </c>
      <c r="B66" s="259" t="s">
        <v>337</v>
      </c>
      <c r="C66" s="229" t="s">
        <v>338</v>
      </c>
      <c r="D66" s="208" t="s">
        <v>339</v>
      </c>
      <c r="E66" s="209"/>
      <c r="F66" s="213"/>
      <c r="G66" s="213"/>
      <c r="H66" s="213"/>
      <c r="I66" s="213"/>
      <c r="J66" s="260"/>
      <c r="K66" s="260"/>
      <c r="L66" s="261"/>
      <c r="M66" s="261"/>
      <c r="N66" s="261"/>
      <c r="O66" s="261"/>
      <c r="P66" s="261"/>
      <c r="Q66" s="261"/>
      <c r="R66" s="260">
        <f t="shared" si="8"/>
        <v>0</v>
      </c>
    </row>
    <row r="67" spans="1:124" s="252" customFormat="1" ht="38.25" hidden="1" customHeight="1" x14ac:dyDescent="0.35">
      <c r="A67" s="259" t="s">
        <v>340</v>
      </c>
      <c r="B67" s="248" t="s">
        <v>341</v>
      </c>
      <c r="C67" s="249" t="s">
        <v>269</v>
      </c>
      <c r="D67" s="208" t="s">
        <v>342</v>
      </c>
      <c r="E67" s="209"/>
      <c r="F67" s="262"/>
      <c r="G67" s="262"/>
      <c r="H67" s="262"/>
      <c r="I67" s="262"/>
      <c r="J67" s="260"/>
      <c r="K67" s="260"/>
      <c r="L67" s="261"/>
      <c r="M67" s="261"/>
      <c r="N67" s="261"/>
      <c r="O67" s="261"/>
      <c r="P67" s="261"/>
      <c r="Q67" s="261"/>
      <c r="R67" s="260">
        <f t="shared" si="8"/>
        <v>0</v>
      </c>
    </row>
    <row r="68" spans="1:124" s="252" customFormat="1" ht="53.25" hidden="1" customHeight="1" x14ac:dyDescent="0.35">
      <c r="A68" s="259" t="s">
        <v>343</v>
      </c>
      <c r="B68" s="259" t="s">
        <v>344</v>
      </c>
      <c r="C68" s="229" t="s">
        <v>269</v>
      </c>
      <c r="D68" s="263" t="s">
        <v>345</v>
      </c>
      <c r="E68" s="209"/>
      <c r="F68" s="262"/>
      <c r="G68" s="262"/>
      <c r="H68" s="262"/>
      <c r="I68" s="262"/>
      <c r="J68" s="260"/>
      <c r="K68" s="260"/>
      <c r="L68" s="261"/>
      <c r="M68" s="261"/>
      <c r="N68" s="261"/>
      <c r="O68" s="261"/>
      <c r="P68" s="261"/>
      <c r="Q68" s="261"/>
      <c r="R68" s="260">
        <f t="shared" si="8"/>
        <v>0</v>
      </c>
    </row>
    <row r="69" spans="1:124" s="252" customFormat="1" ht="35.25" hidden="1" customHeight="1" x14ac:dyDescent="0.35">
      <c r="A69" s="259" t="s">
        <v>346</v>
      </c>
      <c r="B69" s="259" t="s">
        <v>347</v>
      </c>
      <c r="C69" s="229" t="s">
        <v>269</v>
      </c>
      <c r="D69" s="263" t="s">
        <v>348</v>
      </c>
      <c r="E69" s="209"/>
      <c r="F69" s="264"/>
      <c r="G69" s="261"/>
      <c r="H69" s="261"/>
      <c r="I69" s="261"/>
      <c r="J69" s="260"/>
      <c r="K69" s="260"/>
      <c r="L69" s="261"/>
      <c r="M69" s="261"/>
      <c r="N69" s="261"/>
      <c r="O69" s="261"/>
      <c r="P69" s="261"/>
      <c r="Q69" s="261"/>
      <c r="R69" s="260">
        <f t="shared" si="8"/>
        <v>0</v>
      </c>
    </row>
    <row r="70" spans="1:124" s="252" customFormat="1" ht="62.25" hidden="1" customHeight="1" x14ac:dyDescent="0.35">
      <c r="A70" s="259" t="s">
        <v>349</v>
      </c>
      <c r="B70" s="259" t="s">
        <v>350</v>
      </c>
      <c r="C70" s="229" t="s">
        <v>351</v>
      </c>
      <c r="D70" s="208" t="s">
        <v>352</v>
      </c>
      <c r="E70" s="209"/>
      <c r="F70" s="209"/>
      <c r="G70" s="213"/>
      <c r="H70" s="213"/>
      <c r="I70" s="213"/>
      <c r="J70" s="212"/>
      <c r="K70" s="212"/>
      <c r="L70" s="210"/>
      <c r="M70" s="213"/>
      <c r="N70" s="213"/>
      <c r="O70" s="210"/>
      <c r="P70" s="265"/>
      <c r="Q70" s="262"/>
      <c r="R70" s="260">
        <f t="shared" si="8"/>
        <v>0</v>
      </c>
    </row>
    <row r="71" spans="1:124" s="252" customFormat="1" ht="35.25" hidden="1" customHeight="1" x14ac:dyDescent="0.35">
      <c r="A71" s="259" t="s">
        <v>353</v>
      </c>
      <c r="B71" s="259" t="s">
        <v>354</v>
      </c>
      <c r="C71" s="207" t="s">
        <v>258</v>
      </c>
      <c r="D71" s="208" t="s">
        <v>355</v>
      </c>
      <c r="E71" s="209"/>
      <c r="F71" s="209"/>
      <c r="G71" s="209"/>
      <c r="H71" s="209"/>
      <c r="I71" s="209"/>
      <c r="J71" s="212"/>
      <c r="K71" s="212"/>
      <c r="L71" s="209"/>
      <c r="M71" s="209"/>
      <c r="N71" s="209"/>
      <c r="O71" s="212"/>
      <c r="P71" s="209"/>
      <c r="Q71" s="209" t="e">
        <f>SUM(#REF!)</f>
        <v>#REF!</v>
      </c>
      <c r="R71" s="212">
        <f t="shared" si="8"/>
        <v>0</v>
      </c>
    </row>
    <row r="72" spans="1:124" s="252" customFormat="1" ht="39" hidden="1" customHeight="1" x14ac:dyDescent="0.35">
      <c r="A72" s="207" t="s">
        <v>356</v>
      </c>
      <c r="B72" s="207" t="s">
        <v>357</v>
      </c>
      <c r="C72" s="207" t="s">
        <v>207</v>
      </c>
      <c r="D72" s="219" t="s">
        <v>358</v>
      </c>
      <c r="E72" s="209"/>
      <c r="F72" s="209"/>
      <c r="G72" s="209"/>
      <c r="H72" s="209"/>
      <c r="I72" s="209"/>
      <c r="J72" s="212"/>
      <c r="K72" s="212"/>
      <c r="L72" s="209"/>
      <c r="M72" s="209"/>
      <c r="N72" s="209"/>
      <c r="O72" s="212"/>
      <c r="P72" s="209"/>
      <c r="Q72" s="209"/>
      <c r="R72" s="212">
        <f t="shared" si="8"/>
        <v>0</v>
      </c>
    </row>
    <row r="73" spans="1:124" s="252" customFormat="1" ht="75.75" hidden="1" customHeight="1" x14ac:dyDescent="0.35">
      <c r="A73" s="229" t="s">
        <v>359</v>
      </c>
      <c r="B73" s="266">
        <v>3124</v>
      </c>
      <c r="C73" s="267">
        <v>1040</v>
      </c>
      <c r="D73" s="268" t="s">
        <v>360</v>
      </c>
      <c r="E73" s="209"/>
      <c r="F73" s="264"/>
      <c r="G73" s="261"/>
      <c r="H73" s="261"/>
      <c r="I73" s="261"/>
      <c r="J73" s="260"/>
      <c r="K73" s="260"/>
      <c r="L73" s="261"/>
      <c r="M73" s="261"/>
      <c r="N73" s="261"/>
      <c r="O73" s="260"/>
      <c r="P73" s="261"/>
      <c r="Q73" s="261"/>
      <c r="R73" s="260">
        <f t="shared" si="8"/>
        <v>0</v>
      </c>
    </row>
    <row r="74" spans="1:124" s="269" customFormat="1" ht="38.25" hidden="1" customHeight="1" x14ac:dyDescent="0.35">
      <c r="A74" s="207" t="s">
        <v>361</v>
      </c>
      <c r="B74" s="207" t="s">
        <v>362</v>
      </c>
      <c r="C74" s="207" t="s">
        <v>207</v>
      </c>
      <c r="D74" s="219" t="s">
        <v>363</v>
      </c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>
        <f t="shared" si="8"/>
        <v>0</v>
      </c>
    </row>
    <row r="75" spans="1:124" s="252" customFormat="1" ht="2.25" hidden="1" customHeight="1" x14ac:dyDescent="0.35">
      <c r="A75" s="270" t="s">
        <v>364</v>
      </c>
      <c r="B75" s="270" t="s">
        <v>365</v>
      </c>
      <c r="C75" s="207" t="s">
        <v>258</v>
      </c>
      <c r="D75" s="253" t="s">
        <v>366</v>
      </c>
      <c r="E75" s="209"/>
      <c r="F75" s="209"/>
      <c r="G75" s="271"/>
      <c r="H75" s="271"/>
      <c r="I75" s="271"/>
      <c r="J75" s="212"/>
      <c r="K75" s="212"/>
      <c r="L75" s="271"/>
      <c r="M75" s="271"/>
      <c r="N75" s="271"/>
      <c r="O75" s="212"/>
      <c r="P75" s="271"/>
      <c r="Q75" s="271"/>
      <c r="R75" s="212">
        <f>SUM(J75,E75)</f>
        <v>0</v>
      </c>
    </row>
    <row r="76" spans="1:124" s="252" customFormat="1" ht="55.5" hidden="1" customHeight="1" x14ac:dyDescent="0.35">
      <c r="A76" s="270" t="s">
        <v>367</v>
      </c>
      <c r="B76" s="270" t="s">
        <v>368</v>
      </c>
      <c r="C76" s="207" t="s">
        <v>338</v>
      </c>
      <c r="D76" s="253" t="s">
        <v>369</v>
      </c>
      <c r="E76" s="209"/>
      <c r="F76" s="209"/>
      <c r="G76" s="271"/>
      <c r="H76" s="271"/>
      <c r="I76" s="271"/>
      <c r="J76" s="212"/>
      <c r="K76" s="212"/>
      <c r="L76" s="271"/>
      <c r="M76" s="271"/>
      <c r="N76" s="271"/>
      <c r="O76" s="212"/>
      <c r="P76" s="271"/>
      <c r="Q76" s="271"/>
      <c r="R76" s="212">
        <f>SUM(J76,E76)</f>
        <v>0</v>
      </c>
    </row>
    <row r="77" spans="1:124" s="252" customFormat="1" ht="36" hidden="1" customHeight="1" x14ac:dyDescent="0.35">
      <c r="A77" s="259" t="s">
        <v>370</v>
      </c>
      <c r="B77" s="259" t="s">
        <v>371</v>
      </c>
      <c r="C77" s="207" t="s">
        <v>372</v>
      </c>
      <c r="D77" s="253" t="s">
        <v>373</v>
      </c>
      <c r="E77" s="209"/>
      <c r="F77" s="209"/>
      <c r="G77" s="213"/>
      <c r="H77" s="213"/>
      <c r="I77" s="213"/>
      <c r="J77" s="212"/>
      <c r="K77" s="212"/>
      <c r="L77" s="213"/>
      <c r="M77" s="213"/>
      <c r="N77" s="213"/>
      <c r="O77" s="212"/>
      <c r="P77" s="213"/>
      <c r="Q77" s="213"/>
      <c r="R77" s="212">
        <f>SUM(E77,J77)</f>
        <v>0</v>
      </c>
    </row>
    <row r="78" spans="1:124" s="277" customFormat="1" ht="38.25" hidden="1" customHeight="1" x14ac:dyDescent="0.35">
      <c r="A78" s="272" t="s">
        <v>374</v>
      </c>
      <c r="B78" s="272" t="s">
        <v>375</v>
      </c>
      <c r="C78" s="273" t="s">
        <v>376</v>
      </c>
      <c r="D78" s="253" t="s">
        <v>377</v>
      </c>
      <c r="E78" s="209">
        <f>SUM(F78,I78)</f>
        <v>0</v>
      </c>
      <c r="F78" s="264"/>
      <c r="G78" s="261"/>
      <c r="H78" s="261"/>
      <c r="I78" s="261"/>
      <c r="J78" s="260">
        <f>SUM(L78,O78)</f>
        <v>0</v>
      </c>
      <c r="K78" s="260"/>
      <c r="L78" s="261"/>
      <c r="M78" s="261"/>
      <c r="N78" s="261"/>
      <c r="O78" s="260"/>
      <c r="P78" s="261"/>
      <c r="Q78" s="261"/>
      <c r="R78" s="212">
        <f>SUM(E78,J78)</f>
        <v>0</v>
      </c>
      <c r="S78" s="206"/>
      <c r="T78" s="274"/>
      <c r="U78" s="275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  <c r="CS78" s="206"/>
      <c r="CT78" s="206"/>
      <c r="CU78" s="206"/>
      <c r="CV78" s="206"/>
      <c r="CW78" s="206"/>
      <c r="CX78" s="206"/>
      <c r="CY78" s="206"/>
      <c r="CZ78" s="274"/>
      <c r="DA78" s="276"/>
      <c r="DB78" s="276"/>
      <c r="DC78" s="276"/>
      <c r="DD78" s="276"/>
      <c r="DE78" s="276"/>
      <c r="DF78" s="276"/>
      <c r="DG78" s="276"/>
      <c r="DH78" s="276"/>
      <c r="DI78" s="276"/>
      <c r="DJ78" s="276"/>
      <c r="DK78" s="276"/>
      <c r="DL78" s="276"/>
      <c r="DM78" s="276"/>
      <c r="DN78" s="276"/>
      <c r="DO78" s="276"/>
      <c r="DP78" s="276"/>
      <c r="DQ78" s="276"/>
      <c r="DR78" s="276"/>
      <c r="DS78" s="276"/>
      <c r="DT78" s="276"/>
    </row>
    <row r="79" spans="1:124" s="206" customFormat="1" ht="27.75" hidden="1" customHeight="1" x14ac:dyDescent="0.35">
      <c r="A79" s="207" t="s">
        <v>378</v>
      </c>
      <c r="B79" s="207" t="s">
        <v>240</v>
      </c>
      <c r="C79" s="207" t="s">
        <v>231</v>
      </c>
      <c r="D79" s="219" t="s">
        <v>241</v>
      </c>
      <c r="E79" s="209">
        <f>SUM(F79,I79)</f>
        <v>0</v>
      </c>
      <c r="F79" s="264"/>
      <c r="G79" s="261"/>
      <c r="H79" s="261"/>
      <c r="I79" s="261"/>
      <c r="J79" s="212">
        <f>SUM(L79,O79)</f>
        <v>0</v>
      </c>
      <c r="K79" s="260"/>
      <c r="L79" s="261"/>
      <c r="M79" s="261"/>
      <c r="N79" s="261"/>
      <c r="O79" s="260"/>
      <c r="P79" s="261"/>
      <c r="Q79" s="261"/>
      <c r="R79" s="212">
        <f>SUM(E79,J79)</f>
        <v>0</v>
      </c>
    </row>
    <row r="80" spans="1:124" s="206" customFormat="1" ht="27.75" hidden="1" customHeight="1" x14ac:dyDescent="0.35">
      <c r="A80" s="207" t="s">
        <v>379</v>
      </c>
      <c r="B80" s="207" t="s">
        <v>249</v>
      </c>
      <c r="C80" s="207" t="s">
        <v>199</v>
      </c>
      <c r="D80" s="219" t="s">
        <v>116</v>
      </c>
      <c r="E80" s="209">
        <f>SUM(F80,I80)</f>
        <v>0</v>
      </c>
      <c r="F80" s="264"/>
      <c r="G80" s="261"/>
      <c r="H80" s="261"/>
      <c r="I80" s="261"/>
      <c r="J80" s="212"/>
      <c r="K80" s="260"/>
      <c r="L80" s="261"/>
      <c r="M80" s="261"/>
      <c r="N80" s="261"/>
      <c r="O80" s="260"/>
      <c r="P80" s="261"/>
      <c r="Q80" s="261"/>
      <c r="R80" s="212">
        <f>SUM(E80,J80)</f>
        <v>0</v>
      </c>
    </row>
    <row r="81" spans="1:20" s="206" customFormat="1" ht="56.25" customHeight="1" x14ac:dyDescent="0.3">
      <c r="A81" s="201" t="s">
        <v>380</v>
      </c>
      <c r="B81" s="201"/>
      <c r="C81" s="201"/>
      <c r="D81" s="278" t="s">
        <v>381</v>
      </c>
      <c r="E81" s="227">
        <f t="shared" ref="E81:R81" si="9">SUM(E82)</f>
        <v>96149</v>
      </c>
      <c r="F81" s="251">
        <f t="shared" si="9"/>
        <v>96149</v>
      </c>
      <c r="G81" s="251">
        <f t="shared" si="9"/>
        <v>78810.649999999994</v>
      </c>
      <c r="H81" s="251">
        <f t="shared" si="9"/>
        <v>0</v>
      </c>
      <c r="I81" s="251">
        <f t="shared" si="9"/>
        <v>0</v>
      </c>
      <c r="J81" s="251">
        <f t="shared" si="9"/>
        <v>0</v>
      </c>
      <c r="K81" s="251">
        <f t="shared" si="9"/>
        <v>0</v>
      </c>
      <c r="L81" s="251">
        <f t="shared" si="9"/>
        <v>0</v>
      </c>
      <c r="M81" s="251">
        <f t="shared" si="9"/>
        <v>0</v>
      </c>
      <c r="N81" s="251">
        <f t="shared" si="9"/>
        <v>0</v>
      </c>
      <c r="O81" s="251">
        <f t="shared" si="9"/>
        <v>0</v>
      </c>
      <c r="P81" s="251">
        <f t="shared" si="9"/>
        <v>0</v>
      </c>
      <c r="Q81" s="251">
        <f t="shared" si="9"/>
        <v>0</v>
      </c>
      <c r="R81" s="251">
        <f t="shared" si="9"/>
        <v>96149</v>
      </c>
      <c r="T81" s="205"/>
    </row>
    <row r="82" spans="1:20" s="206" customFormat="1" ht="54" customHeight="1" x14ac:dyDescent="0.3">
      <c r="A82" s="201" t="s">
        <v>382</v>
      </c>
      <c r="B82" s="201"/>
      <c r="C82" s="201"/>
      <c r="D82" s="278" t="s">
        <v>381</v>
      </c>
      <c r="E82" s="227">
        <f t="shared" ref="E82:R82" si="10">SUM(E83:E96)</f>
        <v>96149</v>
      </c>
      <c r="F82" s="227">
        <f t="shared" si="10"/>
        <v>96149</v>
      </c>
      <c r="G82" s="227">
        <f t="shared" si="10"/>
        <v>78810.649999999994</v>
      </c>
      <c r="H82" s="227">
        <f t="shared" si="10"/>
        <v>0</v>
      </c>
      <c r="I82" s="227">
        <f t="shared" si="10"/>
        <v>0</v>
      </c>
      <c r="J82" s="227">
        <f t="shared" si="10"/>
        <v>0</v>
      </c>
      <c r="K82" s="227">
        <f t="shared" si="10"/>
        <v>0</v>
      </c>
      <c r="L82" s="227">
        <f t="shared" si="10"/>
        <v>0</v>
      </c>
      <c r="M82" s="227">
        <f t="shared" si="10"/>
        <v>0</v>
      </c>
      <c r="N82" s="227">
        <f t="shared" si="10"/>
        <v>0</v>
      </c>
      <c r="O82" s="227">
        <f t="shared" si="10"/>
        <v>0</v>
      </c>
      <c r="P82" s="227">
        <f t="shared" si="10"/>
        <v>0</v>
      </c>
      <c r="Q82" s="227">
        <f t="shared" si="10"/>
        <v>0</v>
      </c>
      <c r="R82" s="227">
        <f t="shared" si="10"/>
        <v>96149</v>
      </c>
      <c r="T82" s="205">
        <f>SUM(E82,J82)</f>
        <v>96149</v>
      </c>
    </row>
    <row r="83" spans="1:20" s="206" customFormat="1" ht="2.25" hidden="1" customHeight="1" x14ac:dyDescent="0.35">
      <c r="A83" s="207" t="s">
        <v>383</v>
      </c>
      <c r="B83" s="207" t="s">
        <v>196</v>
      </c>
      <c r="C83" s="207" t="s">
        <v>193</v>
      </c>
      <c r="D83" s="214" t="s">
        <v>197</v>
      </c>
      <c r="E83" s="209"/>
      <c r="F83" s="209"/>
      <c r="G83" s="209"/>
      <c r="H83" s="213"/>
      <c r="I83" s="213"/>
      <c r="J83" s="212"/>
      <c r="K83" s="213"/>
      <c r="L83" s="213"/>
      <c r="M83" s="213"/>
      <c r="N83" s="213"/>
      <c r="O83" s="213"/>
      <c r="P83" s="213"/>
      <c r="Q83" s="210"/>
      <c r="R83" s="212">
        <f>SUM(J83,E83)</f>
        <v>0</v>
      </c>
    </row>
    <row r="84" spans="1:20" s="216" customFormat="1" ht="38.25" hidden="1" customHeight="1" x14ac:dyDescent="0.35">
      <c r="A84" s="207" t="s">
        <v>384</v>
      </c>
      <c r="B84" s="207" t="s">
        <v>385</v>
      </c>
      <c r="C84" s="207" t="s">
        <v>270</v>
      </c>
      <c r="D84" s="232" t="s">
        <v>386</v>
      </c>
      <c r="E84" s="209"/>
      <c r="F84" s="209"/>
      <c r="G84" s="209"/>
      <c r="H84" s="212"/>
      <c r="I84" s="217"/>
      <c r="J84" s="209"/>
      <c r="K84" s="209"/>
      <c r="L84" s="209"/>
      <c r="M84" s="209"/>
      <c r="N84" s="209"/>
      <c r="O84" s="209"/>
      <c r="P84" s="209"/>
      <c r="Q84" s="209"/>
      <c r="R84" s="209">
        <f>SUM(J84,E84)</f>
        <v>0</v>
      </c>
    </row>
    <row r="85" spans="1:20" s="252" customFormat="1" ht="29.25" hidden="1" customHeight="1" x14ac:dyDescent="0.35">
      <c r="A85" s="207" t="s">
        <v>387</v>
      </c>
      <c r="B85" s="207" t="s">
        <v>388</v>
      </c>
      <c r="C85" s="207" t="s">
        <v>207</v>
      </c>
      <c r="D85" s="219" t="s">
        <v>389</v>
      </c>
      <c r="E85" s="209"/>
      <c r="F85" s="209"/>
      <c r="G85" s="209"/>
      <c r="H85" s="212"/>
      <c r="I85" s="212"/>
      <c r="J85" s="212"/>
      <c r="K85" s="212"/>
      <c r="L85" s="213"/>
      <c r="M85" s="213"/>
      <c r="N85" s="213"/>
      <c r="O85" s="212"/>
      <c r="P85" s="213"/>
      <c r="Q85" s="213"/>
      <c r="R85" s="209">
        <f>SUM(E85,J85)</f>
        <v>0</v>
      </c>
    </row>
    <row r="86" spans="1:20" s="206" customFormat="1" ht="91.5" hidden="1" customHeight="1" x14ac:dyDescent="0.35">
      <c r="A86" s="207" t="s">
        <v>390</v>
      </c>
      <c r="B86" s="207" t="s">
        <v>391</v>
      </c>
      <c r="C86" s="207" t="s">
        <v>207</v>
      </c>
      <c r="D86" s="214" t="s">
        <v>392</v>
      </c>
      <c r="E86" s="209"/>
      <c r="F86" s="209"/>
      <c r="G86" s="209"/>
      <c r="H86" s="212"/>
      <c r="I86" s="212"/>
      <c r="J86" s="212"/>
      <c r="K86" s="212"/>
      <c r="L86" s="213"/>
      <c r="M86" s="213"/>
      <c r="N86" s="213"/>
      <c r="O86" s="212"/>
      <c r="P86" s="213"/>
      <c r="Q86" s="213"/>
      <c r="R86" s="212">
        <f>SUM(E86,J86)</f>
        <v>0</v>
      </c>
    </row>
    <row r="87" spans="1:20" ht="26.25" hidden="1" customHeight="1" x14ac:dyDescent="0.35">
      <c r="A87" s="207" t="s">
        <v>393</v>
      </c>
      <c r="B87" s="207" t="s">
        <v>394</v>
      </c>
      <c r="C87" s="207" t="s">
        <v>395</v>
      </c>
      <c r="D87" s="232" t="s">
        <v>396</v>
      </c>
      <c r="E87" s="209"/>
      <c r="F87" s="209"/>
      <c r="G87" s="209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>
        <f t="shared" ref="R87:R97" si="11">SUM(J87,E87)</f>
        <v>0</v>
      </c>
    </row>
    <row r="88" spans="1:20" ht="57.75" hidden="1" customHeight="1" x14ac:dyDescent="0.35">
      <c r="A88" s="207" t="s">
        <v>397</v>
      </c>
      <c r="B88" s="207" t="s">
        <v>398</v>
      </c>
      <c r="C88" s="207" t="s">
        <v>399</v>
      </c>
      <c r="D88" s="253" t="s">
        <v>400</v>
      </c>
      <c r="E88" s="209"/>
      <c r="F88" s="209"/>
      <c r="G88" s="209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>
        <f t="shared" si="11"/>
        <v>0</v>
      </c>
    </row>
    <row r="89" spans="1:20" ht="37.5" hidden="1" customHeight="1" x14ac:dyDescent="0.35">
      <c r="A89" s="222" t="s">
        <v>401</v>
      </c>
      <c r="B89" s="222" t="s">
        <v>402</v>
      </c>
      <c r="C89" s="222" t="s">
        <v>403</v>
      </c>
      <c r="D89" s="279" t="s">
        <v>404</v>
      </c>
      <c r="E89" s="209"/>
      <c r="F89" s="209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>
        <f t="shared" si="11"/>
        <v>0</v>
      </c>
    </row>
    <row r="90" spans="1:20" ht="25.5" hidden="1" customHeight="1" x14ac:dyDescent="0.35">
      <c r="A90" s="222" t="s">
        <v>405</v>
      </c>
      <c r="B90" s="222" t="s">
        <v>406</v>
      </c>
      <c r="C90" s="222" t="s">
        <v>403</v>
      </c>
      <c r="D90" s="279" t="s">
        <v>407</v>
      </c>
      <c r="E90" s="209"/>
      <c r="F90" s="209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>
        <f t="shared" si="11"/>
        <v>0</v>
      </c>
    </row>
    <row r="91" spans="1:20" s="252" customFormat="1" ht="35.25" hidden="1" customHeight="1" x14ac:dyDescent="0.35">
      <c r="A91" s="222" t="s">
        <v>408</v>
      </c>
      <c r="B91" s="207" t="s">
        <v>409</v>
      </c>
      <c r="C91" s="280" t="s">
        <v>410</v>
      </c>
      <c r="D91" s="208" t="s">
        <v>411</v>
      </c>
      <c r="E91" s="209"/>
      <c r="F91" s="209"/>
      <c r="G91" s="271"/>
      <c r="H91" s="271"/>
      <c r="I91" s="271"/>
      <c r="J91" s="212"/>
      <c r="K91" s="212"/>
      <c r="L91" s="271"/>
      <c r="M91" s="271"/>
      <c r="N91" s="271"/>
      <c r="O91" s="212"/>
      <c r="P91" s="271"/>
      <c r="Q91" s="271"/>
      <c r="R91" s="212">
        <f t="shared" si="11"/>
        <v>0</v>
      </c>
    </row>
    <row r="92" spans="1:20" s="252" customFormat="1" ht="36.75" hidden="1" customHeight="1" x14ac:dyDescent="0.35">
      <c r="A92" s="207" t="s">
        <v>412</v>
      </c>
      <c r="B92" s="207" t="s">
        <v>413</v>
      </c>
      <c r="C92" s="229" t="s">
        <v>410</v>
      </c>
      <c r="D92" s="208" t="s">
        <v>414</v>
      </c>
      <c r="E92" s="209"/>
      <c r="F92" s="209"/>
      <c r="G92" s="213"/>
      <c r="H92" s="213"/>
      <c r="I92" s="213"/>
      <c r="J92" s="212"/>
      <c r="K92" s="212"/>
      <c r="L92" s="281"/>
      <c r="M92" s="281"/>
      <c r="N92" s="281"/>
      <c r="O92" s="212"/>
      <c r="P92" s="281"/>
      <c r="Q92" s="281"/>
      <c r="R92" s="212">
        <f t="shared" si="11"/>
        <v>0</v>
      </c>
    </row>
    <row r="93" spans="1:20" s="252" customFormat="1" ht="54.75" customHeight="1" x14ac:dyDescent="0.35">
      <c r="A93" s="207" t="s">
        <v>415</v>
      </c>
      <c r="B93" s="207" t="s">
        <v>416</v>
      </c>
      <c r="C93" s="229" t="s">
        <v>410</v>
      </c>
      <c r="D93" s="208" t="s">
        <v>417</v>
      </c>
      <c r="E93" s="209">
        <v>96149</v>
      </c>
      <c r="F93" s="209">
        <v>96149</v>
      </c>
      <c r="G93" s="213">
        <v>78810.649999999994</v>
      </c>
      <c r="H93" s="213"/>
      <c r="I93" s="213"/>
      <c r="J93" s="212"/>
      <c r="K93" s="212"/>
      <c r="L93" s="281"/>
      <c r="M93" s="281"/>
      <c r="N93" s="281"/>
      <c r="O93" s="212"/>
      <c r="P93" s="281"/>
      <c r="Q93" s="281"/>
      <c r="R93" s="212">
        <f t="shared" si="11"/>
        <v>96149</v>
      </c>
    </row>
    <row r="94" spans="1:20" s="252" customFormat="1" ht="57" hidden="1" customHeight="1" x14ac:dyDescent="0.35">
      <c r="A94" s="207" t="s">
        <v>418</v>
      </c>
      <c r="B94" s="207" t="s">
        <v>419</v>
      </c>
      <c r="C94" s="229" t="s">
        <v>410</v>
      </c>
      <c r="D94" s="208" t="s">
        <v>420</v>
      </c>
      <c r="E94" s="209"/>
      <c r="F94" s="209"/>
      <c r="G94" s="213"/>
      <c r="H94" s="213"/>
      <c r="I94" s="213"/>
      <c r="J94" s="212"/>
      <c r="K94" s="212"/>
      <c r="L94" s="281"/>
      <c r="M94" s="281"/>
      <c r="N94" s="281"/>
      <c r="O94" s="212"/>
      <c r="P94" s="281"/>
      <c r="Q94" s="281"/>
      <c r="R94" s="212">
        <f t="shared" si="11"/>
        <v>0</v>
      </c>
    </row>
    <row r="95" spans="1:20" s="252" customFormat="1" ht="28.5" hidden="1" customHeight="1" x14ac:dyDescent="0.35">
      <c r="A95" s="207" t="s">
        <v>421</v>
      </c>
      <c r="B95" s="207" t="s">
        <v>422</v>
      </c>
      <c r="C95" s="229" t="s">
        <v>423</v>
      </c>
      <c r="D95" s="208" t="s">
        <v>424</v>
      </c>
      <c r="E95" s="209">
        <f>SUM(F95,I95)</f>
        <v>0</v>
      </c>
      <c r="F95" s="209"/>
      <c r="G95" s="213"/>
      <c r="H95" s="213"/>
      <c r="I95" s="213"/>
      <c r="J95" s="212">
        <f>SUM(L95,O95)</f>
        <v>0</v>
      </c>
      <c r="K95" s="212"/>
      <c r="L95" s="281"/>
      <c r="M95" s="281"/>
      <c r="N95" s="281"/>
      <c r="O95" s="212"/>
      <c r="P95" s="281"/>
      <c r="Q95" s="281"/>
      <c r="R95" s="212">
        <f t="shared" si="11"/>
        <v>0</v>
      </c>
    </row>
    <row r="96" spans="1:20" s="252" customFormat="1" ht="36.75" hidden="1" customHeight="1" x14ac:dyDescent="0.35">
      <c r="A96" s="207" t="s">
        <v>425</v>
      </c>
      <c r="B96" s="207" t="s">
        <v>426</v>
      </c>
      <c r="C96" s="229" t="s">
        <v>427</v>
      </c>
      <c r="D96" s="208" t="s">
        <v>428</v>
      </c>
      <c r="E96" s="209">
        <f>SUM(F96,I96)</f>
        <v>0</v>
      </c>
      <c r="F96" s="209"/>
      <c r="G96" s="213"/>
      <c r="H96" s="213"/>
      <c r="I96" s="213"/>
      <c r="J96" s="212"/>
      <c r="K96" s="212"/>
      <c r="L96" s="281"/>
      <c r="M96" s="281"/>
      <c r="N96" s="281"/>
      <c r="O96" s="212"/>
      <c r="P96" s="281"/>
      <c r="Q96" s="281"/>
      <c r="R96" s="212">
        <f t="shared" si="11"/>
        <v>0</v>
      </c>
    </row>
    <row r="97" spans="1:36" s="284" customFormat="1" ht="70.5" customHeight="1" x14ac:dyDescent="0.3">
      <c r="A97" s="201" t="s">
        <v>429</v>
      </c>
      <c r="B97" s="282"/>
      <c r="C97" s="282"/>
      <c r="D97" s="278" t="s">
        <v>430</v>
      </c>
      <c r="E97" s="227">
        <f t="shared" ref="E97:Q97" si="12">SUM(E98)</f>
        <v>460660</v>
      </c>
      <c r="F97" s="227">
        <f t="shared" si="12"/>
        <v>460660</v>
      </c>
      <c r="G97" s="227">
        <f t="shared" si="12"/>
        <v>0</v>
      </c>
      <c r="H97" s="227">
        <f t="shared" si="12"/>
        <v>0</v>
      </c>
      <c r="I97" s="227">
        <f t="shared" si="12"/>
        <v>0</v>
      </c>
      <c r="J97" s="228">
        <f t="shared" si="12"/>
        <v>1794956</v>
      </c>
      <c r="K97" s="228">
        <f t="shared" si="12"/>
        <v>1794956</v>
      </c>
      <c r="L97" s="228">
        <f t="shared" si="12"/>
        <v>0</v>
      </c>
      <c r="M97" s="283">
        <f t="shared" si="12"/>
        <v>0</v>
      </c>
      <c r="N97" s="283">
        <f t="shared" si="12"/>
        <v>0</v>
      </c>
      <c r="O97" s="228">
        <f t="shared" si="12"/>
        <v>1794956</v>
      </c>
      <c r="P97" s="228">
        <f t="shared" si="12"/>
        <v>0</v>
      </c>
      <c r="Q97" s="228">
        <f t="shared" si="12"/>
        <v>0</v>
      </c>
      <c r="R97" s="228">
        <f t="shared" si="11"/>
        <v>2255616</v>
      </c>
    </row>
    <row r="98" spans="1:36" s="284" customFormat="1" ht="76.5" customHeight="1" x14ac:dyDescent="0.3">
      <c r="A98" s="201" t="s">
        <v>431</v>
      </c>
      <c r="B98" s="282"/>
      <c r="C98" s="282"/>
      <c r="D98" s="278" t="s">
        <v>430</v>
      </c>
      <c r="E98" s="227">
        <f t="shared" ref="E98:R98" si="13">SUM(E99:E120)</f>
        <v>460660</v>
      </c>
      <c r="F98" s="227">
        <f t="shared" si="13"/>
        <v>460660</v>
      </c>
      <c r="G98" s="227">
        <f t="shared" si="13"/>
        <v>0</v>
      </c>
      <c r="H98" s="227">
        <f t="shared" si="13"/>
        <v>0</v>
      </c>
      <c r="I98" s="227">
        <f t="shared" si="13"/>
        <v>0</v>
      </c>
      <c r="J98" s="227">
        <f t="shared" si="13"/>
        <v>1794956</v>
      </c>
      <c r="K98" s="227">
        <f t="shared" si="13"/>
        <v>1794956</v>
      </c>
      <c r="L98" s="227">
        <f t="shared" si="13"/>
        <v>0</v>
      </c>
      <c r="M98" s="227">
        <f t="shared" si="13"/>
        <v>0</v>
      </c>
      <c r="N98" s="227">
        <f t="shared" si="13"/>
        <v>0</v>
      </c>
      <c r="O98" s="227">
        <f t="shared" si="13"/>
        <v>1794956</v>
      </c>
      <c r="P98" s="227">
        <f t="shared" si="13"/>
        <v>0</v>
      </c>
      <c r="Q98" s="227">
        <f t="shared" si="13"/>
        <v>0</v>
      </c>
      <c r="R98" s="227">
        <f t="shared" si="13"/>
        <v>2255616</v>
      </c>
      <c r="S98" s="285">
        <f>SUM(S100:S120)</f>
        <v>0</v>
      </c>
      <c r="T98" s="205">
        <f>SUM(E97,J97)</f>
        <v>2255616</v>
      </c>
      <c r="U98" s="285">
        <f>SUM(U100:U120)</f>
        <v>0</v>
      </c>
      <c r="V98" s="285">
        <f>SUM(V100:V120)</f>
        <v>0</v>
      </c>
    </row>
    <row r="99" spans="1:36" s="284" customFormat="1" ht="57" hidden="1" customHeight="1" x14ac:dyDescent="0.35">
      <c r="A99" s="207" t="s">
        <v>432</v>
      </c>
      <c r="B99" s="207" t="s">
        <v>196</v>
      </c>
      <c r="C99" s="207" t="s">
        <v>193</v>
      </c>
      <c r="D99" s="244" t="s">
        <v>433</v>
      </c>
      <c r="E99" s="209"/>
      <c r="F99" s="212"/>
      <c r="G99" s="212"/>
      <c r="H99" s="212"/>
      <c r="I99" s="212"/>
      <c r="J99" s="209"/>
      <c r="K99" s="212"/>
      <c r="L99" s="212"/>
      <c r="M99" s="212"/>
      <c r="N99" s="212"/>
      <c r="O99" s="212"/>
      <c r="P99" s="212"/>
      <c r="Q99" s="212"/>
      <c r="R99" s="209">
        <f>SUM(J99,E99)</f>
        <v>0</v>
      </c>
    </row>
    <row r="100" spans="1:36" s="284" customFormat="1" ht="71.25" hidden="1" customHeight="1" x14ac:dyDescent="0.35">
      <c r="A100" s="229" t="s">
        <v>434</v>
      </c>
      <c r="B100" s="266">
        <v>3124</v>
      </c>
      <c r="C100" s="267">
        <v>1040</v>
      </c>
      <c r="D100" s="268" t="s">
        <v>360</v>
      </c>
      <c r="E100" s="209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09">
        <f>SUM(J100,E100)</f>
        <v>0</v>
      </c>
    </row>
    <row r="101" spans="1:36" s="231" customFormat="1" ht="1.5" hidden="1" customHeight="1" x14ac:dyDescent="0.35">
      <c r="A101" s="207" t="s">
        <v>435</v>
      </c>
      <c r="B101" s="207" t="s">
        <v>262</v>
      </c>
      <c r="C101" s="229" t="s">
        <v>263</v>
      </c>
      <c r="D101" s="208" t="s">
        <v>264</v>
      </c>
      <c r="E101" s="209"/>
      <c r="F101" s="209"/>
      <c r="G101" s="209"/>
      <c r="H101" s="212"/>
      <c r="I101" s="212"/>
      <c r="J101" s="212"/>
      <c r="K101" s="209"/>
      <c r="L101" s="209"/>
      <c r="M101" s="209"/>
      <c r="N101" s="209"/>
      <c r="O101" s="209"/>
      <c r="P101" s="212"/>
      <c r="Q101" s="212"/>
      <c r="R101" s="209">
        <f>SUM(J101,E101)</f>
        <v>0</v>
      </c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</row>
    <row r="102" spans="1:36" s="231" customFormat="1" ht="48" hidden="1" customHeight="1" x14ac:dyDescent="0.35">
      <c r="A102" s="207" t="s">
        <v>436</v>
      </c>
      <c r="B102" s="207" t="s">
        <v>314</v>
      </c>
      <c r="C102" s="207" t="s">
        <v>315</v>
      </c>
      <c r="D102" s="253" t="s">
        <v>316</v>
      </c>
      <c r="E102" s="209"/>
      <c r="F102" s="209"/>
      <c r="G102" s="209"/>
      <c r="H102" s="212"/>
      <c r="I102" s="212"/>
      <c r="J102" s="212"/>
      <c r="K102" s="212"/>
      <c r="L102" s="209"/>
      <c r="M102" s="209"/>
      <c r="N102" s="209"/>
      <c r="O102" s="212"/>
      <c r="P102" s="212"/>
      <c r="Q102" s="212"/>
      <c r="R102" s="209">
        <f>SUM(J102,E102)</f>
        <v>0</v>
      </c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</row>
    <row r="103" spans="1:36" s="284" customFormat="1" ht="39.75" hidden="1" customHeight="1" x14ac:dyDescent="0.35">
      <c r="A103" s="207" t="s">
        <v>437</v>
      </c>
      <c r="B103" s="207" t="s">
        <v>438</v>
      </c>
      <c r="C103" s="207" t="s">
        <v>376</v>
      </c>
      <c r="D103" s="244" t="s">
        <v>439</v>
      </c>
      <c r="E103" s="209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09">
        <f t="shared" ref="R103:R120" si="14">SUM(E103,J103)</f>
        <v>0</v>
      </c>
    </row>
    <row r="104" spans="1:36" s="284" customFormat="1" ht="38.25" hidden="1" customHeight="1" x14ac:dyDescent="0.35">
      <c r="A104" s="207" t="s">
        <v>440</v>
      </c>
      <c r="B104" s="207" t="s">
        <v>441</v>
      </c>
      <c r="C104" s="207" t="s">
        <v>442</v>
      </c>
      <c r="D104" s="286" t="s">
        <v>443</v>
      </c>
      <c r="E104" s="209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09">
        <f t="shared" si="14"/>
        <v>0</v>
      </c>
    </row>
    <row r="105" spans="1:36" s="284" customFormat="1" ht="36.75" hidden="1" customHeight="1" x14ac:dyDescent="0.35">
      <c r="A105" s="207" t="s">
        <v>444</v>
      </c>
      <c r="B105" s="207" t="s">
        <v>445</v>
      </c>
      <c r="C105" s="207" t="s">
        <v>442</v>
      </c>
      <c r="D105" s="244" t="s">
        <v>446</v>
      </c>
      <c r="E105" s="209"/>
      <c r="F105" s="212"/>
      <c r="G105" s="212"/>
      <c r="H105" s="212"/>
      <c r="I105" s="212"/>
      <c r="J105" s="212"/>
      <c r="K105" s="212"/>
      <c r="L105" s="213"/>
      <c r="M105" s="213"/>
      <c r="N105" s="213"/>
      <c r="O105" s="212"/>
      <c r="P105" s="212"/>
      <c r="Q105" s="212"/>
      <c r="R105" s="209">
        <f t="shared" si="14"/>
        <v>0</v>
      </c>
    </row>
    <row r="106" spans="1:36" s="289" customFormat="1" ht="37.5" hidden="1" customHeight="1" x14ac:dyDescent="0.35">
      <c r="A106" s="287" t="s">
        <v>447</v>
      </c>
      <c r="B106" s="287" t="s">
        <v>448</v>
      </c>
      <c r="C106" s="287" t="s">
        <v>442</v>
      </c>
      <c r="D106" s="288" t="s">
        <v>449</v>
      </c>
      <c r="E106" s="215"/>
      <c r="F106" s="217"/>
      <c r="G106" s="217"/>
      <c r="H106" s="217"/>
      <c r="I106" s="217"/>
      <c r="J106" s="212"/>
      <c r="K106" s="212"/>
      <c r="L106" s="217"/>
      <c r="M106" s="217"/>
      <c r="N106" s="217"/>
      <c r="O106" s="217"/>
      <c r="P106" s="217"/>
      <c r="Q106" s="217"/>
      <c r="R106" s="215">
        <f t="shared" si="14"/>
        <v>0</v>
      </c>
    </row>
    <row r="107" spans="1:36" s="284" customFormat="1" ht="36" hidden="1" customHeight="1" x14ac:dyDescent="0.35">
      <c r="A107" s="207" t="s">
        <v>450</v>
      </c>
      <c r="B107" s="207" t="s">
        <v>451</v>
      </c>
      <c r="C107" s="207" t="s">
        <v>442</v>
      </c>
      <c r="D107" s="244" t="s">
        <v>452</v>
      </c>
      <c r="E107" s="209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09">
        <f t="shared" si="14"/>
        <v>0</v>
      </c>
    </row>
    <row r="108" spans="1:36" s="284" customFormat="1" ht="74.25" hidden="1" customHeight="1" x14ac:dyDescent="0.35">
      <c r="A108" s="207" t="s">
        <v>453</v>
      </c>
      <c r="B108" s="207" t="s">
        <v>454</v>
      </c>
      <c r="C108" s="207" t="s">
        <v>442</v>
      </c>
      <c r="D108" s="244" t="s">
        <v>455</v>
      </c>
      <c r="E108" s="209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09">
        <f t="shared" si="14"/>
        <v>0</v>
      </c>
    </row>
    <row r="109" spans="1:36" s="206" customFormat="1" ht="25.5" hidden="1" customHeight="1" x14ac:dyDescent="0.35">
      <c r="A109" s="207" t="s">
        <v>456</v>
      </c>
      <c r="B109" s="207" t="s">
        <v>457</v>
      </c>
      <c r="C109" s="207" t="s">
        <v>442</v>
      </c>
      <c r="D109" s="286" t="s">
        <v>458</v>
      </c>
      <c r="E109" s="209"/>
      <c r="F109" s="209"/>
      <c r="G109" s="213"/>
      <c r="H109" s="213"/>
      <c r="I109" s="209"/>
      <c r="J109" s="212"/>
      <c r="K109" s="212"/>
      <c r="L109" s="213"/>
      <c r="M109" s="213"/>
      <c r="N109" s="213"/>
      <c r="O109" s="212"/>
      <c r="P109" s="213"/>
      <c r="Q109" s="213"/>
      <c r="R109" s="212">
        <f t="shared" si="14"/>
        <v>0</v>
      </c>
    </row>
    <row r="110" spans="1:36" s="284" customFormat="1" ht="37.5" hidden="1" customHeight="1" x14ac:dyDescent="0.35">
      <c r="A110" s="207" t="s">
        <v>459</v>
      </c>
      <c r="B110" s="207" t="s">
        <v>460</v>
      </c>
      <c r="C110" s="207" t="s">
        <v>461</v>
      </c>
      <c r="D110" s="244" t="s">
        <v>462</v>
      </c>
      <c r="E110" s="209"/>
      <c r="F110" s="212"/>
      <c r="G110" s="212"/>
      <c r="H110" s="212"/>
      <c r="I110" s="212"/>
      <c r="J110" s="212">
        <v>0</v>
      </c>
      <c r="K110" s="212">
        <v>0</v>
      </c>
      <c r="L110" s="212"/>
      <c r="M110" s="212"/>
      <c r="N110" s="212"/>
      <c r="O110" s="212">
        <v>0</v>
      </c>
      <c r="P110" s="212"/>
      <c r="Q110" s="212"/>
      <c r="R110" s="212">
        <f t="shared" si="14"/>
        <v>0</v>
      </c>
    </row>
    <row r="111" spans="1:36" s="284" customFormat="1" ht="38.25" hidden="1" customHeight="1" x14ac:dyDescent="0.35">
      <c r="A111" s="207" t="s">
        <v>463</v>
      </c>
      <c r="B111" s="207" t="s">
        <v>464</v>
      </c>
      <c r="C111" s="207" t="s">
        <v>465</v>
      </c>
      <c r="D111" s="244" t="s">
        <v>466</v>
      </c>
      <c r="E111" s="209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>
        <f t="shared" si="14"/>
        <v>0</v>
      </c>
    </row>
    <row r="112" spans="1:36" s="284" customFormat="1" ht="35.25" hidden="1" customHeight="1" x14ac:dyDescent="0.35">
      <c r="A112" s="207" t="s">
        <v>467</v>
      </c>
      <c r="B112" s="207" t="s">
        <v>468</v>
      </c>
      <c r="C112" s="207" t="s">
        <v>465</v>
      </c>
      <c r="D112" s="244" t="s">
        <v>469</v>
      </c>
      <c r="E112" s="209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>
        <f t="shared" si="14"/>
        <v>0</v>
      </c>
    </row>
    <row r="113" spans="1:20" s="284" customFormat="1" ht="1.5" hidden="1" customHeight="1" x14ac:dyDescent="0.35">
      <c r="A113" s="207" t="s">
        <v>470</v>
      </c>
      <c r="B113" s="207" t="s">
        <v>471</v>
      </c>
      <c r="C113" s="207" t="s">
        <v>465</v>
      </c>
      <c r="D113" s="244" t="s">
        <v>472</v>
      </c>
      <c r="E113" s="209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>
        <f t="shared" si="14"/>
        <v>0</v>
      </c>
    </row>
    <row r="114" spans="1:20" s="284" customFormat="1" ht="21.75" hidden="1" customHeight="1" x14ac:dyDescent="0.35">
      <c r="A114" s="207" t="s">
        <v>473</v>
      </c>
      <c r="B114" s="207" t="s">
        <v>474</v>
      </c>
      <c r="C114" s="207" t="s">
        <v>223</v>
      </c>
      <c r="D114" s="244" t="s">
        <v>475</v>
      </c>
      <c r="E114" s="209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09">
        <f t="shared" si="14"/>
        <v>0</v>
      </c>
    </row>
    <row r="115" spans="1:20" s="284" customFormat="1" ht="24" hidden="1" customHeight="1" x14ac:dyDescent="0.35">
      <c r="A115" s="207" t="s">
        <v>476</v>
      </c>
      <c r="B115" s="207" t="s">
        <v>477</v>
      </c>
      <c r="C115" s="207" t="s">
        <v>465</v>
      </c>
      <c r="D115" s="290" t="s">
        <v>478</v>
      </c>
      <c r="E115" s="209"/>
      <c r="F115" s="209"/>
      <c r="G115" s="209"/>
      <c r="H115" s="209"/>
      <c r="I115" s="209"/>
      <c r="J115" s="212"/>
      <c r="K115" s="209"/>
      <c r="L115" s="209"/>
      <c r="M115" s="209"/>
      <c r="N115" s="209"/>
      <c r="O115" s="209"/>
      <c r="P115" s="209"/>
      <c r="Q115" s="209"/>
      <c r="R115" s="209">
        <f t="shared" si="14"/>
        <v>0</v>
      </c>
    </row>
    <row r="116" spans="1:20" s="284" customFormat="1" ht="59.25" customHeight="1" x14ac:dyDescent="0.35">
      <c r="A116" s="207" t="s">
        <v>479</v>
      </c>
      <c r="B116" s="207" t="s">
        <v>480</v>
      </c>
      <c r="C116" s="207" t="s">
        <v>481</v>
      </c>
      <c r="D116" s="244" t="s">
        <v>482</v>
      </c>
      <c r="E116" s="209">
        <v>460660</v>
      </c>
      <c r="F116" s="212">
        <v>460660</v>
      </c>
      <c r="G116" s="212"/>
      <c r="H116" s="212"/>
      <c r="I116" s="212"/>
      <c r="J116" s="212">
        <v>1794956</v>
      </c>
      <c r="K116" s="212">
        <v>1794956</v>
      </c>
      <c r="L116" s="291"/>
      <c r="M116" s="291"/>
      <c r="N116" s="291"/>
      <c r="O116" s="212">
        <v>1794956</v>
      </c>
      <c r="P116" s="212"/>
      <c r="Q116" s="212"/>
      <c r="R116" s="209">
        <f t="shared" si="14"/>
        <v>2255616</v>
      </c>
    </row>
    <row r="117" spans="1:20" s="284" customFormat="1" ht="26.25" hidden="1" customHeight="1" x14ac:dyDescent="0.35">
      <c r="A117" s="207" t="s">
        <v>483</v>
      </c>
      <c r="B117" s="207" t="s">
        <v>422</v>
      </c>
      <c r="C117" s="229" t="s">
        <v>423</v>
      </c>
      <c r="D117" s="208" t="s">
        <v>424</v>
      </c>
      <c r="E117" s="209"/>
      <c r="F117" s="292"/>
      <c r="G117" s="212"/>
      <c r="H117" s="212"/>
      <c r="I117" s="292"/>
      <c r="J117" s="212"/>
      <c r="K117" s="291"/>
      <c r="L117" s="291"/>
      <c r="M117" s="291"/>
      <c r="N117" s="291"/>
      <c r="O117" s="212"/>
      <c r="P117" s="293"/>
      <c r="Q117" s="260"/>
      <c r="R117" s="209">
        <f t="shared" si="14"/>
        <v>0</v>
      </c>
    </row>
    <row r="118" spans="1:20" s="284" customFormat="1" ht="34.5" hidden="1" customHeight="1" x14ac:dyDescent="0.35">
      <c r="A118" s="207" t="s">
        <v>484</v>
      </c>
      <c r="B118" s="207" t="s">
        <v>485</v>
      </c>
      <c r="C118" s="229" t="s">
        <v>223</v>
      </c>
      <c r="D118" s="208" t="s">
        <v>486</v>
      </c>
      <c r="E118" s="209"/>
      <c r="F118" s="292"/>
      <c r="G118" s="212"/>
      <c r="H118" s="212"/>
      <c r="I118" s="292"/>
      <c r="J118" s="212"/>
      <c r="K118" s="291"/>
      <c r="L118" s="291"/>
      <c r="M118" s="291"/>
      <c r="N118" s="291"/>
      <c r="O118" s="212"/>
      <c r="P118" s="293"/>
      <c r="Q118" s="260"/>
      <c r="R118" s="209">
        <f t="shared" si="14"/>
        <v>0</v>
      </c>
    </row>
    <row r="119" spans="1:20" s="206" customFormat="1" ht="34.5" hidden="1" customHeight="1" x14ac:dyDescent="0.35">
      <c r="A119" s="207" t="s">
        <v>487</v>
      </c>
      <c r="B119" s="207" t="s">
        <v>240</v>
      </c>
      <c r="C119" s="207" t="s">
        <v>231</v>
      </c>
      <c r="D119" s="219" t="s">
        <v>241</v>
      </c>
      <c r="E119" s="209"/>
      <c r="F119" s="294"/>
      <c r="G119" s="213"/>
      <c r="H119" s="213"/>
      <c r="I119" s="295"/>
      <c r="J119" s="212"/>
      <c r="K119" s="212"/>
      <c r="L119" s="213"/>
      <c r="M119" s="213"/>
      <c r="N119" s="213"/>
      <c r="O119" s="212"/>
      <c r="P119" s="296"/>
      <c r="Q119" s="261"/>
      <c r="R119" s="212">
        <f t="shared" si="14"/>
        <v>0</v>
      </c>
    </row>
    <row r="120" spans="1:20" s="206" customFormat="1" ht="1.5" hidden="1" customHeight="1" x14ac:dyDescent="0.35">
      <c r="A120" s="207" t="s">
        <v>488</v>
      </c>
      <c r="B120" s="207" t="s">
        <v>426</v>
      </c>
      <c r="C120" s="207" t="s">
        <v>427</v>
      </c>
      <c r="D120" s="214" t="s">
        <v>428</v>
      </c>
      <c r="E120" s="209"/>
      <c r="F120" s="297"/>
      <c r="G120" s="262"/>
      <c r="H120" s="262"/>
      <c r="I120" s="262"/>
      <c r="J120" s="298"/>
      <c r="K120" s="298"/>
      <c r="L120" s="262"/>
      <c r="M120" s="262"/>
      <c r="N120" s="262"/>
      <c r="O120" s="298"/>
      <c r="P120" s="213"/>
      <c r="Q120" s="213"/>
      <c r="R120" s="212">
        <f t="shared" si="14"/>
        <v>0</v>
      </c>
    </row>
    <row r="121" spans="1:20" s="284" customFormat="1" ht="55.5" hidden="1" customHeight="1" x14ac:dyDescent="0.3">
      <c r="A121" s="201" t="s">
        <v>489</v>
      </c>
      <c r="B121" s="282"/>
      <c r="C121" s="282"/>
      <c r="D121" s="278" t="s">
        <v>490</v>
      </c>
      <c r="E121" s="227">
        <f t="shared" ref="E121:Q121" si="15">SUM(E122)</f>
        <v>0</v>
      </c>
      <c r="F121" s="227">
        <f t="shared" si="15"/>
        <v>0</v>
      </c>
      <c r="G121" s="227">
        <f t="shared" si="15"/>
        <v>0</v>
      </c>
      <c r="H121" s="227">
        <f t="shared" si="15"/>
        <v>0</v>
      </c>
      <c r="I121" s="227">
        <f t="shared" si="15"/>
        <v>0</v>
      </c>
      <c r="J121" s="227">
        <f t="shared" si="15"/>
        <v>0</v>
      </c>
      <c r="K121" s="227">
        <f t="shared" si="15"/>
        <v>0</v>
      </c>
      <c r="L121" s="227">
        <f t="shared" si="15"/>
        <v>0</v>
      </c>
      <c r="M121" s="227">
        <f t="shared" si="15"/>
        <v>0</v>
      </c>
      <c r="N121" s="227">
        <f t="shared" si="15"/>
        <v>0</v>
      </c>
      <c r="O121" s="227">
        <f t="shared" si="15"/>
        <v>0</v>
      </c>
      <c r="P121" s="227">
        <f t="shared" si="15"/>
        <v>0</v>
      </c>
      <c r="Q121" s="227">
        <f t="shared" si="15"/>
        <v>0</v>
      </c>
      <c r="R121" s="227">
        <f>SUM(J121,E121)</f>
        <v>0</v>
      </c>
      <c r="T121" s="205"/>
    </row>
    <row r="122" spans="1:20" s="284" customFormat="1" ht="52.5" hidden="1" customHeight="1" x14ac:dyDescent="0.3">
      <c r="A122" s="201" t="s">
        <v>491</v>
      </c>
      <c r="B122" s="282"/>
      <c r="C122" s="282"/>
      <c r="D122" s="278" t="s">
        <v>490</v>
      </c>
      <c r="E122" s="227">
        <f t="shared" ref="E122:R122" si="16">SUM(E123:E125)</f>
        <v>0</v>
      </c>
      <c r="F122" s="227">
        <f t="shared" si="16"/>
        <v>0</v>
      </c>
      <c r="G122" s="227">
        <f t="shared" si="16"/>
        <v>0</v>
      </c>
      <c r="H122" s="227">
        <f t="shared" si="16"/>
        <v>0</v>
      </c>
      <c r="I122" s="227">
        <f t="shared" si="16"/>
        <v>0</v>
      </c>
      <c r="J122" s="227">
        <f t="shared" si="16"/>
        <v>0</v>
      </c>
      <c r="K122" s="227">
        <f t="shared" si="16"/>
        <v>0</v>
      </c>
      <c r="L122" s="227">
        <f t="shared" si="16"/>
        <v>0</v>
      </c>
      <c r="M122" s="227">
        <f t="shared" si="16"/>
        <v>0</v>
      </c>
      <c r="N122" s="227">
        <f t="shared" si="16"/>
        <v>0</v>
      </c>
      <c r="O122" s="227">
        <f t="shared" si="16"/>
        <v>0</v>
      </c>
      <c r="P122" s="227">
        <f t="shared" si="16"/>
        <v>0</v>
      </c>
      <c r="Q122" s="227">
        <f t="shared" si="16"/>
        <v>0</v>
      </c>
      <c r="R122" s="227">
        <f t="shared" si="16"/>
        <v>0</v>
      </c>
      <c r="T122" s="205">
        <f>SUM(E122,J122)</f>
        <v>0</v>
      </c>
    </row>
    <row r="123" spans="1:20" s="284" customFormat="1" ht="56.25" hidden="1" customHeight="1" x14ac:dyDescent="0.35">
      <c r="A123" s="207" t="s">
        <v>492</v>
      </c>
      <c r="B123" s="207" t="s">
        <v>196</v>
      </c>
      <c r="C123" s="207" t="s">
        <v>193</v>
      </c>
      <c r="D123" s="242" t="s">
        <v>433</v>
      </c>
      <c r="E123" s="209"/>
      <c r="F123" s="212"/>
      <c r="G123" s="212"/>
      <c r="H123" s="212"/>
      <c r="I123" s="212"/>
      <c r="J123" s="209">
        <f>SUM(L123,O123)</f>
        <v>0</v>
      </c>
      <c r="K123" s="212"/>
      <c r="L123" s="212"/>
      <c r="M123" s="212"/>
      <c r="N123" s="212"/>
      <c r="O123" s="212"/>
      <c r="P123" s="212"/>
      <c r="Q123" s="212"/>
      <c r="R123" s="209">
        <f t="shared" ref="R123:R128" si="17">SUM(J123,E123)</f>
        <v>0</v>
      </c>
      <c r="T123" s="205"/>
    </row>
    <row r="124" spans="1:20" s="284" customFormat="1" ht="36.75" hidden="1" customHeight="1" x14ac:dyDescent="0.35">
      <c r="A124" s="207" t="s">
        <v>493</v>
      </c>
      <c r="B124" s="207" t="s">
        <v>494</v>
      </c>
      <c r="C124" s="207" t="s">
        <v>465</v>
      </c>
      <c r="D124" s="244" t="s">
        <v>495</v>
      </c>
      <c r="E124" s="209">
        <f>SUM(F124,I124)</f>
        <v>0</v>
      </c>
      <c r="F124" s="212"/>
      <c r="G124" s="212"/>
      <c r="H124" s="212"/>
      <c r="I124" s="212"/>
      <c r="J124" s="209">
        <f>SUM(L124,O124)</f>
        <v>0</v>
      </c>
      <c r="K124" s="212"/>
      <c r="L124" s="212"/>
      <c r="M124" s="212"/>
      <c r="N124" s="212"/>
      <c r="O124" s="212"/>
      <c r="P124" s="212"/>
      <c r="Q124" s="212"/>
      <c r="R124" s="209">
        <f t="shared" si="17"/>
        <v>0</v>
      </c>
      <c r="T124" s="205">
        <f>SUM(E124,J124)</f>
        <v>0</v>
      </c>
    </row>
    <row r="125" spans="1:20" s="284" customFormat="1" ht="54.75" hidden="1" customHeight="1" x14ac:dyDescent="0.35">
      <c r="A125" s="207" t="s">
        <v>496</v>
      </c>
      <c r="B125" s="207" t="s">
        <v>497</v>
      </c>
      <c r="C125" s="207" t="s">
        <v>465</v>
      </c>
      <c r="D125" s="244" t="s">
        <v>498</v>
      </c>
      <c r="E125" s="209">
        <f>SUM(F125,I125)</f>
        <v>0</v>
      </c>
      <c r="F125" s="212"/>
      <c r="G125" s="212"/>
      <c r="H125" s="212"/>
      <c r="I125" s="212"/>
      <c r="J125" s="209">
        <f>SUM(L125,O125)</f>
        <v>0</v>
      </c>
      <c r="K125" s="212"/>
      <c r="L125" s="212"/>
      <c r="M125" s="212"/>
      <c r="N125" s="212"/>
      <c r="O125" s="212"/>
      <c r="P125" s="212"/>
      <c r="Q125" s="212"/>
      <c r="R125" s="209">
        <f t="shared" si="17"/>
        <v>0</v>
      </c>
      <c r="T125" s="205">
        <f>SUM(E125,J125)</f>
        <v>0</v>
      </c>
    </row>
    <row r="126" spans="1:20" s="284" customFormat="1" ht="56.25" hidden="1" customHeight="1" x14ac:dyDescent="0.3">
      <c r="A126" s="201" t="s">
        <v>499</v>
      </c>
      <c r="B126" s="282"/>
      <c r="C126" s="282"/>
      <c r="D126" s="278" t="s">
        <v>500</v>
      </c>
      <c r="E126" s="227">
        <f t="shared" ref="E126:Q127" si="18">SUM(E127)</f>
        <v>0</v>
      </c>
      <c r="F126" s="227">
        <f t="shared" si="18"/>
        <v>0</v>
      </c>
      <c r="G126" s="227">
        <f t="shared" si="18"/>
        <v>0</v>
      </c>
      <c r="H126" s="227">
        <f t="shared" si="18"/>
        <v>0</v>
      </c>
      <c r="I126" s="227">
        <f t="shared" si="18"/>
        <v>0</v>
      </c>
      <c r="J126" s="227">
        <f t="shared" si="18"/>
        <v>0</v>
      </c>
      <c r="K126" s="227">
        <f t="shared" si="18"/>
        <v>0</v>
      </c>
      <c r="L126" s="227">
        <f t="shared" si="18"/>
        <v>0</v>
      </c>
      <c r="M126" s="227">
        <f t="shared" si="18"/>
        <v>0</v>
      </c>
      <c r="N126" s="227">
        <f t="shared" si="18"/>
        <v>0</v>
      </c>
      <c r="O126" s="227">
        <f t="shared" si="18"/>
        <v>0</v>
      </c>
      <c r="P126" s="227">
        <f t="shared" si="18"/>
        <v>0</v>
      </c>
      <c r="Q126" s="227">
        <f t="shared" si="18"/>
        <v>0</v>
      </c>
      <c r="R126" s="227">
        <f t="shared" si="17"/>
        <v>0</v>
      </c>
      <c r="T126" s="205">
        <f>SUM(E126,J126)</f>
        <v>0</v>
      </c>
    </row>
    <row r="127" spans="1:20" s="284" customFormat="1" ht="61.5" hidden="1" customHeight="1" x14ac:dyDescent="0.3">
      <c r="A127" s="201" t="s">
        <v>501</v>
      </c>
      <c r="B127" s="282"/>
      <c r="C127" s="282"/>
      <c r="D127" s="299" t="s">
        <v>500</v>
      </c>
      <c r="E127" s="227">
        <f t="shared" si="18"/>
        <v>0</v>
      </c>
      <c r="F127" s="227">
        <f t="shared" si="18"/>
        <v>0</v>
      </c>
      <c r="G127" s="227">
        <f t="shared" si="18"/>
        <v>0</v>
      </c>
      <c r="H127" s="227">
        <f t="shared" si="18"/>
        <v>0</v>
      </c>
      <c r="I127" s="227">
        <f t="shared" si="18"/>
        <v>0</v>
      </c>
      <c r="J127" s="227">
        <f t="shared" si="18"/>
        <v>0</v>
      </c>
      <c r="K127" s="227">
        <f t="shared" si="18"/>
        <v>0</v>
      </c>
      <c r="L127" s="227">
        <f t="shared" si="18"/>
        <v>0</v>
      </c>
      <c r="M127" s="227">
        <f t="shared" si="18"/>
        <v>0</v>
      </c>
      <c r="N127" s="227">
        <f t="shared" si="18"/>
        <v>0</v>
      </c>
      <c r="O127" s="227">
        <f t="shared" si="18"/>
        <v>0</v>
      </c>
      <c r="P127" s="227">
        <f t="shared" si="18"/>
        <v>0</v>
      </c>
      <c r="Q127" s="227">
        <f t="shared" si="18"/>
        <v>0</v>
      </c>
      <c r="R127" s="227">
        <f t="shared" si="17"/>
        <v>0</v>
      </c>
      <c r="T127" s="205">
        <f>SUM(E127,J127)</f>
        <v>0</v>
      </c>
    </row>
    <row r="128" spans="1:20" s="284" customFormat="1" ht="4.5" hidden="1" customHeight="1" x14ac:dyDescent="0.35">
      <c r="A128" s="207" t="s">
        <v>502</v>
      </c>
      <c r="B128" s="207" t="s">
        <v>196</v>
      </c>
      <c r="C128" s="207" t="s">
        <v>193</v>
      </c>
      <c r="D128" s="242" t="s">
        <v>433</v>
      </c>
      <c r="E128" s="209">
        <f>SUM(F128,I128)</f>
        <v>0</v>
      </c>
      <c r="F128" s="212"/>
      <c r="G128" s="212"/>
      <c r="H128" s="212"/>
      <c r="I128" s="212"/>
      <c r="J128" s="209">
        <f>SUM(L128,O128)</f>
        <v>0</v>
      </c>
      <c r="K128" s="212"/>
      <c r="L128" s="212"/>
      <c r="M128" s="212"/>
      <c r="N128" s="212"/>
      <c r="O128" s="212"/>
      <c r="P128" s="212"/>
      <c r="Q128" s="212"/>
      <c r="R128" s="209">
        <f t="shared" si="17"/>
        <v>0</v>
      </c>
      <c r="T128" s="205">
        <f>SUM(E128,J128)</f>
        <v>0</v>
      </c>
    </row>
    <row r="129" spans="1:222" s="284" customFormat="1" ht="41.25" customHeight="1" x14ac:dyDescent="0.3">
      <c r="A129" s="201" t="s">
        <v>503</v>
      </c>
      <c r="B129" s="201"/>
      <c r="C129" s="201"/>
      <c r="D129" s="226" t="s">
        <v>504</v>
      </c>
      <c r="E129" s="227">
        <f t="shared" ref="E129:R129" si="19">SUM(E130)</f>
        <v>-4005616</v>
      </c>
      <c r="F129" s="227">
        <f t="shared" si="19"/>
        <v>0</v>
      </c>
      <c r="G129" s="227">
        <f t="shared" si="19"/>
        <v>0</v>
      </c>
      <c r="H129" s="227">
        <f t="shared" si="19"/>
        <v>0</v>
      </c>
      <c r="I129" s="227">
        <f t="shared" si="19"/>
        <v>0</v>
      </c>
      <c r="J129" s="227">
        <f t="shared" si="19"/>
        <v>0</v>
      </c>
      <c r="K129" s="227">
        <f t="shared" si="19"/>
        <v>0</v>
      </c>
      <c r="L129" s="227">
        <f t="shared" si="19"/>
        <v>0</v>
      </c>
      <c r="M129" s="227">
        <f t="shared" si="19"/>
        <v>0</v>
      </c>
      <c r="N129" s="227">
        <f t="shared" si="19"/>
        <v>0</v>
      </c>
      <c r="O129" s="227">
        <f t="shared" si="19"/>
        <v>0</v>
      </c>
      <c r="P129" s="227">
        <f t="shared" si="19"/>
        <v>0</v>
      </c>
      <c r="Q129" s="227">
        <f t="shared" si="19"/>
        <v>0</v>
      </c>
      <c r="R129" s="227">
        <f t="shared" si="19"/>
        <v>-4005616</v>
      </c>
      <c r="T129" s="205"/>
      <c r="U129" s="205">
        <v>0</v>
      </c>
    </row>
    <row r="130" spans="1:222" s="284" customFormat="1" ht="40.5" customHeight="1" x14ac:dyDescent="0.3">
      <c r="A130" s="201" t="s">
        <v>505</v>
      </c>
      <c r="B130" s="201"/>
      <c r="C130" s="201"/>
      <c r="D130" s="226" t="s">
        <v>504</v>
      </c>
      <c r="E130" s="227">
        <f t="shared" ref="E130:R130" si="20">SUM(E131:E135)</f>
        <v>-4005616</v>
      </c>
      <c r="F130" s="227">
        <f t="shared" si="20"/>
        <v>0</v>
      </c>
      <c r="G130" s="227">
        <f t="shared" si="20"/>
        <v>0</v>
      </c>
      <c r="H130" s="227">
        <f t="shared" si="20"/>
        <v>0</v>
      </c>
      <c r="I130" s="227">
        <f t="shared" si="20"/>
        <v>0</v>
      </c>
      <c r="J130" s="227">
        <f t="shared" si="20"/>
        <v>0</v>
      </c>
      <c r="K130" s="227">
        <f t="shared" si="20"/>
        <v>0</v>
      </c>
      <c r="L130" s="227">
        <f t="shared" si="20"/>
        <v>0</v>
      </c>
      <c r="M130" s="227">
        <f t="shared" si="20"/>
        <v>0</v>
      </c>
      <c r="N130" s="227">
        <f t="shared" si="20"/>
        <v>0</v>
      </c>
      <c r="O130" s="227">
        <f t="shared" si="20"/>
        <v>0</v>
      </c>
      <c r="P130" s="227">
        <f t="shared" si="20"/>
        <v>0</v>
      </c>
      <c r="Q130" s="227">
        <f t="shared" si="20"/>
        <v>0</v>
      </c>
      <c r="R130" s="227">
        <f t="shared" si="20"/>
        <v>-4005616</v>
      </c>
      <c r="T130" s="205">
        <f>SUM(E130,J130)</f>
        <v>-4005616</v>
      </c>
      <c r="U130" s="205">
        <v>0</v>
      </c>
    </row>
    <row r="131" spans="1:222" s="284" customFormat="1" ht="57" hidden="1" customHeight="1" x14ac:dyDescent="0.35">
      <c r="A131" s="207" t="s">
        <v>506</v>
      </c>
      <c r="B131" s="207" t="s">
        <v>196</v>
      </c>
      <c r="C131" s="207" t="s">
        <v>193</v>
      </c>
      <c r="D131" s="214" t="s">
        <v>197</v>
      </c>
      <c r="E131" s="212"/>
      <c r="F131" s="260"/>
      <c r="G131" s="260"/>
      <c r="H131" s="260"/>
      <c r="I131" s="260"/>
      <c r="J131" s="209">
        <f>SUM(L131,O131)</f>
        <v>0</v>
      </c>
      <c r="K131" s="264"/>
      <c r="L131" s="260"/>
      <c r="M131" s="260"/>
      <c r="N131" s="260"/>
      <c r="O131" s="260"/>
      <c r="P131" s="260"/>
      <c r="Q131" s="260"/>
      <c r="R131" s="209">
        <f>SUM(E131,J131)</f>
        <v>0</v>
      </c>
    </row>
    <row r="132" spans="1:222" s="300" customFormat="1" ht="35.25" hidden="1" customHeight="1" x14ac:dyDescent="0.35">
      <c r="A132" s="248" t="s">
        <v>507</v>
      </c>
      <c r="B132" s="248" t="s">
        <v>508</v>
      </c>
      <c r="C132" s="248" t="s">
        <v>200</v>
      </c>
      <c r="D132" s="232" t="s">
        <v>509</v>
      </c>
      <c r="E132" s="212"/>
      <c r="F132" s="212"/>
      <c r="G132" s="212"/>
      <c r="H132" s="212"/>
      <c r="I132" s="212"/>
      <c r="J132" s="209">
        <f>SUM(L132,O132)</f>
        <v>0</v>
      </c>
      <c r="K132" s="234"/>
      <c r="L132" s="212"/>
      <c r="M132" s="212"/>
      <c r="N132" s="212"/>
      <c r="O132" s="212"/>
      <c r="P132" s="212"/>
      <c r="Q132" s="212"/>
      <c r="R132" s="234">
        <f>SUM(E132,J132)</f>
        <v>0</v>
      </c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E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</row>
    <row r="133" spans="1:222" s="300" customFormat="1" ht="35.25" hidden="1" customHeight="1" x14ac:dyDescent="0.35">
      <c r="A133" s="207" t="s">
        <v>510</v>
      </c>
      <c r="B133" s="207" t="s">
        <v>511</v>
      </c>
      <c r="C133" s="207" t="s">
        <v>512</v>
      </c>
      <c r="D133" s="214" t="s">
        <v>513</v>
      </c>
      <c r="E133" s="212"/>
      <c r="F133" s="212"/>
      <c r="G133" s="212"/>
      <c r="H133" s="212"/>
      <c r="I133" s="212"/>
      <c r="J133" s="209">
        <f>SUM(L133,O133)</f>
        <v>0</v>
      </c>
      <c r="K133" s="234"/>
      <c r="L133" s="212"/>
      <c r="M133" s="212"/>
      <c r="N133" s="212"/>
      <c r="O133" s="212"/>
      <c r="P133" s="212"/>
      <c r="Q133" s="212"/>
      <c r="R133" s="234">
        <f>SUM(E133,J133)</f>
        <v>0</v>
      </c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E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</row>
    <row r="134" spans="1:222" s="284" customFormat="1" ht="27" customHeight="1" x14ac:dyDescent="0.35">
      <c r="A134" s="248" t="s">
        <v>514</v>
      </c>
      <c r="B134" s="207" t="s">
        <v>515</v>
      </c>
      <c r="C134" s="207" t="s">
        <v>200</v>
      </c>
      <c r="D134" s="214" t="s">
        <v>516</v>
      </c>
      <c r="E134" s="212">
        <v>-4005616</v>
      </c>
      <c r="F134" s="212"/>
      <c r="G134" s="212"/>
      <c r="H134" s="212"/>
      <c r="I134" s="212"/>
      <c r="J134" s="209">
        <f>SUM(L134,O134)</f>
        <v>0</v>
      </c>
      <c r="K134" s="234"/>
      <c r="L134" s="212"/>
      <c r="M134" s="212"/>
      <c r="N134" s="212"/>
      <c r="O134" s="212"/>
      <c r="P134" s="212"/>
      <c r="Q134" s="212"/>
      <c r="R134" s="209">
        <f>SUM(E134,J134)</f>
        <v>-4005616</v>
      </c>
    </row>
    <row r="135" spans="1:222" s="284" customFormat="1" ht="14.25" hidden="1" customHeight="1" x14ac:dyDescent="0.35">
      <c r="A135" s="207" t="s">
        <v>517</v>
      </c>
      <c r="B135" s="207" t="s">
        <v>518</v>
      </c>
      <c r="C135" s="207" t="s">
        <v>199</v>
      </c>
      <c r="D135" s="232" t="s">
        <v>519</v>
      </c>
      <c r="E135" s="212">
        <f>SUM(F135,I135)</f>
        <v>0</v>
      </c>
      <c r="F135" s="212"/>
      <c r="G135" s="239"/>
      <c r="H135" s="239"/>
      <c r="I135" s="239"/>
      <c r="J135" s="209">
        <f>SUM(L135,O135)</f>
        <v>0</v>
      </c>
      <c r="K135" s="234"/>
      <c r="L135" s="239"/>
      <c r="M135" s="239"/>
      <c r="N135" s="239"/>
      <c r="O135" s="239"/>
      <c r="P135" s="239"/>
      <c r="Q135" s="239"/>
      <c r="R135" s="234">
        <f>SUM(E135,J135)</f>
        <v>0</v>
      </c>
    </row>
    <row r="136" spans="1:222" s="304" customFormat="1" ht="34.5" customHeight="1" x14ac:dyDescent="0.3">
      <c r="A136" s="301" t="s">
        <v>147</v>
      </c>
      <c r="B136" s="301" t="s">
        <v>147</v>
      </c>
      <c r="C136" s="301" t="s">
        <v>147</v>
      </c>
      <c r="D136" s="302" t="s">
        <v>520</v>
      </c>
      <c r="E136" s="303">
        <f t="shared" ref="E136:R136" si="21">SUM(E15,E35,E56,E82,E98,E122,E127,E130)</f>
        <v>-5386296.9199999999</v>
      </c>
      <c r="F136" s="303">
        <f t="shared" si="21"/>
        <v>-1380780.92</v>
      </c>
      <c r="G136" s="303">
        <f t="shared" si="21"/>
        <v>78810.649999999994</v>
      </c>
      <c r="H136" s="303">
        <f t="shared" si="21"/>
        <v>-1600652</v>
      </c>
      <c r="I136" s="303">
        <f t="shared" si="21"/>
        <v>0</v>
      </c>
      <c r="J136" s="303">
        <f t="shared" si="21"/>
        <v>10090979</v>
      </c>
      <c r="K136" s="303">
        <f t="shared" si="21"/>
        <v>8073608</v>
      </c>
      <c r="L136" s="303">
        <f t="shared" si="21"/>
        <v>0</v>
      </c>
      <c r="M136" s="303">
        <f t="shared" si="21"/>
        <v>0</v>
      </c>
      <c r="N136" s="303">
        <f t="shared" si="21"/>
        <v>0</v>
      </c>
      <c r="O136" s="303">
        <f t="shared" si="21"/>
        <v>10090979</v>
      </c>
      <c r="P136" s="303">
        <f t="shared" si="21"/>
        <v>0</v>
      </c>
      <c r="Q136" s="303" t="e">
        <f t="shared" si="21"/>
        <v>#REF!</v>
      </c>
      <c r="R136" s="303">
        <f t="shared" si="21"/>
        <v>4704682.08</v>
      </c>
      <c r="T136" s="303">
        <f>SUM(T15,T35,T56,T82,T98,T122,T127,T130)</f>
        <v>4704682.08</v>
      </c>
      <c r="U136" s="305">
        <f>SUM(E136,J136)</f>
        <v>4704682.08</v>
      </c>
    </row>
    <row r="137" spans="1:222" ht="37.799999999999997" customHeight="1" x14ac:dyDescent="0.25">
      <c r="C137" s="306"/>
      <c r="D137" s="307"/>
      <c r="E137" s="308"/>
      <c r="F137" s="309"/>
      <c r="G137" s="310"/>
      <c r="H137" s="310"/>
      <c r="I137" s="310"/>
      <c r="J137" s="311"/>
      <c r="K137" s="311"/>
      <c r="L137" s="310"/>
      <c r="M137" s="310"/>
      <c r="N137" s="310"/>
      <c r="O137" s="310"/>
      <c r="P137" s="310"/>
      <c r="Q137" s="310"/>
      <c r="R137" s="309"/>
    </row>
    <row r="138" spans="1:222" ht="6.75" customHeight="1" x14ac:dyDescent="0.25">
      <c r="C138" s="306"/>
      <c r="D138" s="307"/>
      <c r="M138" s="310"/>
      <c r="O138" s="310"/>
      <c r="P138" s="310"/>
      <c r="Q138" s="310"/>
      <c r="R138" s="309"/>
    </row>
    <row r="139" spans="1:222" ht="52.5" customHeight="1" x14ac:dyDescent="0.25">
      <c r="C139" s="312"/>
      <c r="D139" s="525"/>
      <c r="E139" s="525"/>
      <c r="F139" s="525"/>
      <c r="G139" s="525"/>
      <c r="H139" s="525"/>
      <c r="I139" s="525"/>
      <c r="J139" s="525"/>
      <c r="K139" s="525"/>
      <c r="L139" s="525"/>
      <c r="M139" s="525"/>
      <c r="Q139" s="310"/>
      <c r="R139" s="309"/>
      <c r="W139" s="313"/>
      <c r="X139" s="313"/>
      <c r="Y139" s="313"/>
      <c r="Z139" s="313"/>
    </row>
    <row r="140" spans="1:222" x14ac:dyDescent="0.25">
      <c r="C140" s="306"/>
      <c r="D140" s="307"/>
      <c r="O140" s="310"/>
      <c r="P140" s="310"/>
      <c r="U140" s="314"/>
      <c r="W140" s="313"/>
      <c r="X140" s="313"/>
      <c r="Y140" s="313"/>
      <c r="Z140" s="313"/>
    </row>
    <row r="141" spans="1:222" x14ac:dyDescent="0.25">
      <c r="C141" s="306"/>
      <c r="D141" s="307"/>
      <c r="W141" s="313"/>
      <c r="X141" s="313"/>
      <c r="Y141" s="313"/>
      <c r="Z141" s="313"/>
    </row>
    <row r="142" spans="1:222" ht="21" hidden="1" customHeight="1" x14ac:dyDescent="0.25">
      <c r="C142" s="306"/>
      <c r="D142" s="307"/>
      <c r="W142" s="313"/>
      <c r="X142" s="313"/>
      <c r="Y142" s="313"/>
      <c r="Z142" s="313"/>
    </row>
    <row r="143" spans="1:222" s="284" customFormat="1" ht="23.25" hidden="1" customHeight="1" x14ac:dyDescent="0.25">
      <c r="C143" s="315"/>
      <c r="D143" s="316" t="s">
        <v>521</v>
      </c>
      <c r="E143" s="317" t="e">
        <f>SUM(E16:E17,#REF!,E36,E57,E83,E131)</f>
        <v>#REF!</v>
      </c>
      <c r="F143" s="317" t="e">
        <f>SUM(F16:F17,#REF!,F36,F57,F83,F131)</f>
        <v>#REF!</v>
      </c>
      <c r="G143" s="317" t="e">
        <f>SUM(G16:G17,#REF!,G36,G57,G83,G131)</f>
        <v>#REF!</v>
      </c>
      <c r="H143" s="317" t="e">
        <f>SUM(H16:H17,#REF!,H36,H57,H83,H131)</f>
        <v>#REF!</v>
      </c>
      <c r="I143" s="317" t="e">
        <f>SUM(I16:I17,#REF!,I36,I57,I83,I131)</f>
        <v>#REF!</v>
      </c>
      <c r="J143" s="317" t="e">
        <f>SUM(J16:J17,#REF!,J36,J57,J83,J131)</f>
        <v>#REF!</v>
      </c>
      <c r="K143" s="317" t="e">
        <f>SUM(K16:K17,#REF!,K36,K57,K83,K131)</f>
        <v>#REF!</v>
      </c>
      <c r="L143" s="317" t="e">
        <f>SUM(L16:L17,#REF!,L36,L57,L83,L131)</f>
        <v>#REF!</v>
      </c>
      <c r="M143" s="317" t="e">
        <f>SUM(M16:M17,#REF!,M36,M57,M83,M131)</f>
        <v>#REF!</v>
      </c>
      <c r="N143" s="317" t="e">
        <f>SUM(N16:N17,#REF!,N36,N57,N83,N131)</f>
        <v>#REF!</v>
      </c>
      <c r="O143" s="317" t="e">
        <f>SUM(O16:O17,#REF!,O36,O57,O83,O131)</f>
        <v>#REF!</v>
      </c>
      <c r="P143" s="317" t="e">
        <f>SUM(P16:P17,#REF!,P36,P57,P83,P131)</f>
        <v>#REF!</v>
      </c>
      <c r="Q143" s="317" t="e">
        <f>SUM(Q16:Q17,#REF!,Q36,Q57,Q83,Q131)</f>
        <v>#REF!</v>
      </c>
      <c r="R143" s="317" t="e">
        <f>SUM(R16:R17,#REF!,R36,R57,R83,R131)</f>
        <v>#REF!</v>
      </c>
      <c r="W143" s="318"/>
      <c r="X143" s="318"/>
      <c r="Y143" s="318"/>
      <c r="Z143" s="318"/>
    </row>
    <row r="144" spans="1:222" hidden="1" x14ac:dyDescent="0.25">
      <c r="C144" s="306"/>
      <c r="D144" s="307" t="s">
        <v>522</v>
      </c>
      <c r="E144" s="319" t="e">
        <f>SUM(E37,#REF!,#REF!,E40,#REF!,E46,E41,E42,E84)</f>
        <v>#REF!</v>
      </c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W144" s="313"/>
      <c r="X144" s="313"/>
      <c r="Y144" s="313"/>
      <c r="Z144" s="313"/>
    </row>
    <row r="145" spans="3:26" hidden="1" x14ac:dyDescent="0.25">
      <c r="C145" s="306"/>
      <c r="D145" s="307" t="s">
        <v>523</v>
      </c>
      <c r="E145" s="320">
        <f>SUM(E87:E90)</f>
        <v>0</v>
      </c>
      <c r="F145" s="321"/>
      <c r="G145" s="313"/>
      <c r="H145" s="313"/>
      <c r="I145" s="313"/>
      <c r="J145" s="322"/>
      <c r="K145" s="322"/>
      <c r="L145" s="313"/>
      <c r="M145" s="313"/>
      <c r="N145" s="313"/>
      <c r="O145" s="313"/>
      <c r="P145" s="313"/>
      <c r="Q145" s="313"/>
      <c r="R145" s="321"/>
      <c r="W145" s="313"/>
      <c r="X145" s="313"/>
      <c r="Y145" s="313"/>
      <c r="Z145" s="313"/>
    </row>
    <row r="146" spans="3:26" hidden="1" x14ac:dyDescent="0.25">
      <c r="C146" s="306"/>
      <c r="D146" s="307" t="s">
        <v>524</v>
      </c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W146" s="313"/>
      <c r="X146" s="313"/>
      <c r="Y146" s="313"/>
      <c r="Z146" s="313"/>
    </row>
    <row r="147" spans="3:26" ht="12.75" hidden="1" customHeight="1" x14ac:dyDescent="0.25">
      <c r="C147" s="306"/>
      <c r="D147" s="307" t="s">
        <v>525</v>
      </c>
      <c r="E147" s="320"/>
      <c r="F147" s="321"/>
      <c r="G147" s="313"/>
      <c r="H147" s="313"/>
      <c r="I147" s="313"/>
      <c r="J147" s="322"/>
      <c r="K147" s="322"/>
      <c r="L147" s="313"/>
      <c r="M147" s="313"/>
      <c r="N147" s="313"/>
      <c r="O147" s="313"/>
      <c r="P147" s="313"/>
      <c r="Q147" s="313"/>
      <c r="R147" s="321"/>
      <c r="W147" s="313"/>
      <c r="X147" s="313"/>
      <c r="Y147" s="313"/>
      <c r="Z147" s="313"/>
    </row>
    <row r="148" spans="3:26" hidden="1" x14ac:dyDescent="0.25">
      <c r="C148" s="306"/>
      <c r="D148" s="307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W148" s="313"/>
      <c r="X148" s="313"/>
      <c r="Y148" s="313"/>
      <c r="Z148" s="313"/>
    </row>
    <row r="149" spans="3:26" hidden="1" x14ac:dyDescent="0.25">
      <c r="C149" s="306"/>
      <c r="D149" s="307"/>
      <c r="E149" s="320"/>
      <c r="F149" s="321"/>
      <c r="G149" s="313"/>
      <c r="H149" s="313"/>
      <c r="I149" s="313"/>
      <c r="J149" s="322"/>
      <c r="K149" s="322"/>
      <c r="L149" s="313"/>
      <c r="M149" s="313"/>
      <c r="N149" s="313"/>
      <c r="O149" s="313"/>
      <c r="P149" s="313"/>
      <c r="Q149" s="313"/>
      <c r="R149" s="321"/>
      <c r="W149" s="313"/>
      <c r="X149" s="313"/>
      <c r="Y149" s="313"/>
      <c r="Z149" s="313"/>
    </row>
    <row r="150" spans="3:26" ht="15.75" hidden="1" customHeight="1" x14ac:dyDescent="0.25">
      <c r="C150" s="306"/>
      <c r="D150" s="307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W150" s="313"/>
      <c r="X150" s="313"/>
      <c r="Y150" s="313"/>
      <c r="Z150" s="313"/>
    </row>
    <row r="151" spans="3:26" ht="12.75" hidden="1" customHeight="1" x14ac:dyDescent="0.25">
      <c r="C151" s="306"/>
      <c r="E151" s="320"/>
      <c r="F151" s="321"/>
      <c r="G151" s="313"/>
      <c r="H151" s="313"/>
      <c r="I151" s="313"/>
      <c r="J151" s="322"/>
      <c r="K151" s="322"/>
      <c r="L151" s="313"/>
      <c r="M151" s="313"/>
      <c r="N151" s="313"/>
      <c r="O151" s="313"/>
      <c r="P151" s="313"/>
      <c r="Q151" s="313"/>
      <c r="R151" s="321"/>
      <c r="W151" s="313"/>
      <c r="X151" s="313"/>
      <c r="Y151" s="313"/>
      <c r="Z151" s="313"/>
    </row>
    <row r="152" spans="3:26" hidden="1" x14ac:dyDescent="0.25">
      <c r="C152" s="306"/>
      <c r="E152" s="319"/>
      <c r="F152" s="322" t="e">
        <f>SUM(F143:F150)</f>
        <v>#REF!</v>
      </c>
      <c r="G152" s="322" t="e">
        <f>SUM(G143:G150)</f>
        <v>#REF!</v>
      </c>
      <c r="H152" s="322" t="e">
        <f>SUM(H143:H150)</f>
        <v>#REF!</v>
      </c>
      <c r="I152" s="322" t="e">
        <f>SUM(I143:I150)</f>
        <v>#REF!</v>
      </c>
      <c r="J152" s="322" t="e">
        <f>SUM(J143:J150)</f>
        <v>#REF!</v>
      </c>
      <c r="K152" s="322"/>
      <c r="L152" s="322" t="e">
        <f t="shared" ref="L152:R152" si="22">SUM(L143:L150)</f>
        <v>#REF!</v>
      </c>
      <c r="M152" s="322" t="e">
        <f t="shared" si="22"/>
        <v>#REF!</v>
      </c>
      <c r="N152" s="322" t="e">
        <f t="shared" si="22"/>
        <v>#REF!</v>
      </c>
      <c r="O152" s="322" t="e">
        <f t="shared" si="22"/>
        <v>#REF!</v>
      </c>
      <c r="P152" s="322" t="e">
        <f t="shared" si="22"/>
        <v>#REF!</v>
      </c>
      <c r="Q152" s="322" t="e">
        <f t="shared" si="22"/>
        <v>#REF!</v>
      </c>
      <c r="R152" s="322" t="e">
        <f t="shared" si="22"/>
        <v>#REF!</v>
      </c>
      <c r="W152" s="313"/>
      <c r="X152" s="313"/>
      <c r="Y152" s="313"/>
      <c r="Z152" s="313"/>
    </row>
    <row r="153" spans="3:26" x14ac:dyDescent="0.25">
      <c r="C153" s="306"/>
      <c r="T153" s="313"/>
      <c r="W153" s="313"/>
      <c r="X153" s="313"/>
      <c r="Y153" s="313"/>
      <c r="Z153" s="313"/>
    </row>
    <row r="154" spans="3:26" ht="14.25" customHeight="1" x14ac:dyDescent="0.25">
      <c r="C154" s="306"/>
      <c r="T154" s="313"/>
      <c r="W154" s="313"/>
      <c r="X154" s="313"/>
      <c r="Y154" s="313"/>
      <c r="Z154" s="313"/>
    </row>
    <row r="155" spans="3:26" ht="20.25" customHeight="1" x14ac:dyDescent="0.25">
      <c r="C155" s="306"/>
      <c r="T155" s="313">
        <v>8392770</v>
      </c>
      <c r="U155" s="193" t="s">
        <v>526</v>
      </c>
      <c r="W155" s="313"/>
      <c r="X155" s="313"/>
      <c r="Y155" s="313"/>
      <c r="Z155" s="313"/>
    </row>
    <row r="156" spans="3:26" ht="16.5" customHeight="1" x14ac:dyDescent="0.25">
      <c r="C156" s="306"/>
      <c r="T156" s="323">
        <v>883000</v>
      </c>
      <c r="U156" t="s">
        <v>527</v>
      </c>
      <c r="W156" s="313"/>
      <c r="X156" s="313"/>
      <c r="Y156" s="313"/>
      <c r="Z156" s="313"/>
    </row>
    <row r="157" spans="3:26" ht="22.5" customHeight="1" x14ac:dyDescent="0.25">
      <c r="C157" s="306"/>
      <c r="T157" s="324">
        <f>J136-K136</f>
        <v>2017371</v>
      </c>
      <c r="W157" s="313"/>
      <c r="X157" s="313"/>
      <c r="Y157" s="313"/>
      <c r="Z157" s="313"/>
    </row>
    <row r="158" spans="3:26" x14ac:dyDescent="0.25">
      <c r="C158" s="306"/>
      <c r="T158" s="313"/>
      <c r="W158" s="313"/>
      <c r="X158" s="313"/>
      <c r="Y158" s="313"/>
      <c r="Z158" s="313"/>
    </row>
    <row r="159" spans="3:26" x14ac:dyDescent="0.25">
      <c r="C159" s="306"/>
      <c r="T159" s="313"/>
      <c r="W159" s="313"/>
      <c r="X159" s="313"/>
      <c r="Y159" s="313"/>
      <c r="Z159" s="313"/>
    </row>
    <row r="160" spans="3:26" ht="12.75" customHeight="1" x14ac:dyDescent="0.25">
      <c r="C160" s="306"/>
      <c r="T160" s="313"/>
      <c r="W160" s="313"/>
      <c r="X160" s="313"/>
      <c r="Y160" s="313"/>
      <c r="Z160" s="313"/>
    </row>
    <row r="161" spans="3:26" ht="18" customHeight="1" x14ac:dyDescent="0.25">
      <c r="C161" s="306"/>
      <c r="T161" s="313">
        <v>946000000</v>
      </c>
      <c r="U161" s="193" t="s">
        <v>528</v>
      </c>
      <c r="W161" s="313">
        <f>SUM(E134,F136,I136)</f>
        <v>-5386396.9199999999</v>
      </c>
      <c r="X161" s="313" t="s">
        <v>529</v>
      </c>
      <c r="Y161" s="313"/>
      <c r="Z161" s="313"/>
    </row>
    <row r="162" spans="3:26" ht="18" customHeight="1" x14ac:dyDescent="0.25">
      <c r="C162" s="306"/>
      <c r="T162" s="313"/>
      <c r="U162" s="193"/>
      <c r="W162" s="313">
        <f>SUM(K136)</f>
        <v>8073608</v>
      </c>
      <c r="X162" s="313" t="s">
        <v>530</v>
      </c>
      <c r="Y162" s="313"/>
      <c r="Z162" s="313"/>
    </row>
    <row r="163" spans="3:26" ht="18" customHeight="1" x14ac:dyDescent="0.25">
      <c r="C163" s="306"/>
      <c r="T163" s="313"/>
      <c r="U163" s="193"/>
      <c r="W163" s="313">
        <v>774300</v>
      </c>
      <c r="X163" s="313" t="s">
        <v>531</v>
      </c>
      <c r="Y163" s="313"/>
      <c r="Z163" s="313"/>
    </row>
    <row r="164" spans="3:26" ht="18" customHeight="1" x14ac:dyDescent="0.25">
      <c r="C164" s="306"/>
      <c r="T164" s="313"/>
      <c r="U164" s="193"/>
      <c r="W164" s="313">
        <v>11000</v>
      </c>
      <c r="X164" s="313" t="s">
        <v>532</v>
      </c>
      <c r="Y164" s="313"/>
      <c r="Z164" s="313"/>
    </row>
    <row r="165" spans="3:26" ht="18" customHeight="1" x14ac:dyDescent="0.25">
      <c r="C165" s="306"/>
      <c r="T165" s="313">
        <v>883000</v>
      </c>
      <c r="U165" s="193" t="s">
        <v>533</v>
      </c>
      <c r="W165" s="313">
        <v>108700</v>
      </c>
      <c r="X165" s="313" t="s">
        <v>534</v>
      </c>
      <c r="Y165" s="313"/>
      <c r="Z165" s="313"/>
    </row>
    <row r="166" spans="3:26" ht="16.5" customHeight="1" x14ac:dyDescent="0.25">
      <c r="C166" s="306"/>
      <c r="T166" s="323">
        <v>8392770</v>
      </c>
      <c r="U166" s="325" t="s">
        <v>526</v>
      </c>
      <c r="V166" s="326"/>
      <c r="W166" s="323">
        <v>8381770</v>
      </c>
      <c r="X166" s="323" t="s">
        <v>535</v>
      </c>
      <c r="Y166" s="323"/>
      <c r="Z166" s="313"/>
    </row>
    <row r="167" spans="3:26" ht="21.75" customHeight="1" x14ac:dyDescent="0.25">
      <c r="C167" s="306"/>
      <c r="T167" s="324">
        <f>SUM(T161:T166)</f>
        <v>955275770</v>
      </c>
      <c r="U167" s="324">
        <f>SUM(U161:U166)</f>
        <v>0</v>
      </c>
      <c r="V167" s="324">
        <f>SUM(V161:V166)</f>
        <v>0</v>
      </c>
      <c r="W167" s="324">
        <f>SUM(W161)</f>
        <v>-5386396.9199999999</v>
      </c>
      <c r="X167" s="324">
        <f>SUM(W162:W166)</f>
        <v>17349378</v>
      </c>
      <c r="Y167" s="324"/>
      <c r="Z167" s="324"/>
    </row>
    <row r="168" spans="3:26" ht="12.75" customHeight="1" x14ac:dyDescent="0.25">
      <c r="C168" s="306"/>
      <c r="T168" s="313"/>
      <c r="W168" s="313"/>
      <c r="X168" s="313"/>
      <c r="Y168" s="313"/>
      <c r="Z168" s="313"/>
    </row>
    <row r="169" spans="3:26" x14ac:dyDescent="0.25">
      <c r="C169" s="306"/>
      <c r="T169" s="313"/>
      <c r="W169" s="313"/>
      <c r="X169" s="313"/>
      <c r="Y169" s="313"/>
      <c r="Z169" s="313"/>
    </row>
    <row r="170" spans="3:26" x14ac:dyDescent="0.25">
      <c r="C170" s="306"/>
      <c r="T170" s="313"/>
      <c r="W170" s="313"/>
      <c r="X170" s="313"/>
      <c r="Y170" s="313"/>
      <c r="Z170" s="313"/>
    </row>
    <row r="171" spans="3:26" x14ac:dyDescent="0.25">
      <c r="C171" s="306"/>
      <c r="T171" s="313"/>
      <c r="W171" s="313"/>
      <c r="X171" s="313"/>
      <c r="Y171" s="313"/>
      <c r="Z171" s="313"/>
    </row>
    <row r="172" spans="3:26" ht="12.75" customHeight="1" x14ac:dyDescent="0.25">
      <c r="C172" s="306"/>
      <c r="W172" s="313"/>
      <c r="X172" s="313"/>
      <c r="Y172" s="313"/>
      <c r="Z172" s="313"/>
    </row>
    <row r="173" spans="3:26" x14ac:dyDescent="0.25">
      <c r="C173" s="306"/>
      <c r="W173" s="313"/>
      <c r="X173" s="313"/>
      <c r="Y173" s="313"/>
      <c r="Z173" s="313"/>
    </row>
    <row r="174" spans="3:26" x14ac:dyDescent="0.25">
      <c r="C174" s="306"/>
      <c r="W174" s="313"/>
      <c r="X174" s="313"/>
      <c r="Y174" s="313"/>
      <c r="Z174" s="313"/>
    </row>
    <row r="175" spans="3:26" ht="18" customHeight="1" x14ac:dyDescent="0.25">
      <c r="C175" s="306"/>
    </row>
    <row r="176" spans="3:26" ht="12.75" customHeight="1" x14ac:dyDescent="0.25">
      <c r="C176" s="306"/>
    </row>
    <row r="177" spans="3:3" x14ac:dyDescent="0.25">
      <c r="C177" s="306"/>
    </row>
    <row r="178" spans="3:3" x14ac:dyDescent="0.25">
      <c r="C178" s="306"/>
    </row>
    <row r="179" spans="3:3" x14ac:dyDescent="0.25">
      <c r="C179" s="306"/>
    </row>
    <row r="180" spans="3:3" ht="12.75" customHeight="1" x14ac:dyDescent="0.25">
      <c r="C180" s="306"/>
    </row>
    <row r="181" spans="3:3" x14ac:dyDescent="0.25">
      <c r="C181" s="306"/>
    </row>
    <row r="182" spans="3:3" x14ac:dyDescent="0.25">
      <c r="C182" s="306"/>
    </row>
    <row r="183" spans="3:3" x14ac:dyDescent="0.25">
      <c r="C183" s="306"/>
    </row>
    <row r="184" spans="3:3" ht="12.75" customHeight="1" x14ac:dyDescent="0.25">
      <c r="C184" s="306"/>
    </row>
    <row r="185" spans="3:3" x14ac:dyDescent="0.25">
      <c r="C185" s="306"/>
    </row>
    <row r="186" spans="3:3" x14ac:dyDescent="0.25">
      <c r="C186" s="306"/>
    </row>
    <row r="187" spans="3:3" x14ac:dyDescent="0.25">
      <c r="C187" s="306"/>
    </row>
    <row r="188" spans="3:3" ht="12.75" customHeight="1" x14ac:dyDescent="0.25">
      <c r="C188" s="306"/>
    </row>
    <row r="189" spans="3:3" x14ac:dyDescent="0.25">
      <c r="C189" s="306"/>
    </row>
    <row r="190" spans="3:3" x14ac:dyDescent="0.25">
      <c r="C190" s="306"/>
    </row>
    <row r="191" spans="3:3" x14ac:dyDescent="0.25">
      <c r="C191" s="306"/>
    </row>
    <row r="192" spans="3:3" ht="12.75" customHeight="1" x14ac:dyDescent="0.25">
      <c r="C192" s="306"/>
    </row>
    <row r="193" spans="3:3" x14ac:dyDescent="0.25">
      <c r="C193" s="306"/>
    </row>
    <row r="194" spans="3:3" x14ac:dyDescent="0.25">
      <c r="C194" s="306"/>
    </row>
    <row r="195" spans="3:3" x14ac:dyDescent="0.25">
      <c r="C195" s="306"/>
    </row>
    <row r="196" spans="3:3" ht="12.75" customHeight="1" x14ac:dyDescent="0.25">
      <c r="C196" s="306"/>
    </row>
    <row r="197" spans="3:3" x14ac:dyDescent="0.25">
      <c r="C197" s="306"/>
    </row>
    <row r="198" spans="3:3" x14ac:dyDescent="0.25">
      <c r="C198" s="306"/>
    </row>
    <row r="199" spans="3:3" x14ac:dyDescent="0.25">
      <c r="C199" s="306"/>
    </row>
    <row r="200" spans="3:3" ht="12.75" customHeight="1" x14ac:dyDescent="0.25">
      <c r="C200" s="306"/>
    </row>
    <row r="201" spans="3:3" x14ac:dyDescent="0.25">
      <c r="C201" s="306"/>
    </row>
    <row r="202" spans="3:3" x14ac:dyDescent="0.25">
      <c r="C202" s="306"/>
    </row>
    <row r="203" spans="3:3" x14ac:dyDescent="0.25">
      <c r="C203" s="306"/>
    </row>
    <row r="204" spans="3:3" ht="12.75" customHeight="1" x14ac:dyDescent="0.25">
      <c r="C204" s="306"/>
    </row>
    <row r="205" spans="3:3" x14ac:dyDescent="0.25">
      <c r="C205" s="306"/>
    </row>
    <row r="206" spans="3:3" x14ac:dyDescent="0.25">
      <c r="C206" s="306"/>
    </row>
    <row r="207" spans="3:3" x14ac:dyDescent="0.25">
      <c r="C207" s="306"/>
    </row>
    <row r="208" spans="3:3" ht="12.75" customHeight="1" x14ac:dyDescent="0.25">
      <c r="C208" s="306"/>
    </row>
    <row r="209" spans="3:3" x14ac:dyDescent="0.25">
      <c r="C209" s="306"/>
    </row>
    <row r="210" spans="3:3" x14ac:dyDescent="0.25">
      <c r="C210" s="306"/>
    </row>
    <row r="211" spans="3:3" x14ac:dyDescent="0.25">
      <c r="C211" s="306"/>
    </row>
    <row r="212" spans="3:3" ht="12.75" customHeight="1" x14ac:dyDescent="0.25">
      <c r="C212" s="306"/>
    </row>
    <row r="213" spans="3:3" x14ac:dyDescent="0.25">
      <c r="C213" s="306"/>
    </row>
    <row r="214" spans="3:3" x14ac:dyDescent="0.25">
      <c r="C214" s="306"/>
    </row>
    <row r="215" spans="3:3" x14ac:dyDescent="0.25">
      <c r="C215" s="306"/>
    </row>
    <row r="216" spans="3:3" ht="12.75" customHeight="1" x14ac:dyDescent="0.25">
      <c r="C216" s="306"/>
    </row>
    <row r="217" spans="3:3" x14ac:dyDescent="0.25">
      <c r="C217" s="306"/>
    </row>
    <row r="218" spans="3:3" x14ac:dyDescent="0.25">
      <c r="C218" s="306"/>
    </row>
    <row r="219" spans="3:3" x14ac:dyDescent="0.25">
      <c r="C219" s="306"/>
    </row>
    <row r="220" spans="3:3" ht="12.75" customHeight="1" x14ac:dyDescent="0.25">
      <c r="C220" s="306"/>
    </row>
    <row r="221" spans="3:3" x14ac:dyDescent="0.25">
      <c r="C221" s="306"/>
    </row>
    <row r="222" spans="3:3" x14ac:dyDescent="0.25">
      <c r="C222" s="306"/>
    </row>
    <row r="223" spans="3:3" x14ac:dyDescent="0.25">
      <c r="C223" s="306"/>
    </row>
    <row r="224" spans="3:3" ht="12.75" customHeight="1" x14ac:dyDescent="0.25">
      <c r="C224" s="306"/>
    </row>
    <row r="225" spans="3:3" x14ac:dyDescent="0.25">
      <c r="C225" s="306"/>
    </row>
    <row r="226" spans="3:3" x14ac:dyDescent="0.25">
      <c r="C226" s="306"/>
    </row>
    <row r="227" spans="3:3" x14ac:dyDescent="0.25">
      <c r="C227" s="306"/>
    </row>
    <row r="228" spans="3:3" ht="12.75" customHeight="1" x14ac:dyDescent="0.25">
      <c r="C228" s="306"/>
    </row>
    <row r="229" spans="3:3" x14ac:dyDescent="0.25">
      <c r="C229" s="306"/>
    </row>
    <row r="230" spans="3:3" x14ac:dyDescent="0.25">
      <c r="C230" s="306"/>
    </row>
    <row r="231" spans="3:3" x14ac:dyDescent="0.25">
      <c r="C231" s="306"/>
    </row>
    <row r="232" spans="3:3" ht="12.75" customHeight="1" x14ac:dyDescent="0.25">
      <c r="C232" s="306"/>
    </row>
    <row r="233" spans="3:3" x14ac:dyDescent="0.25">
      <c r="C233" s="306"/>
    </row>
    <row r="234" spans="3:3" x14ac:dyDescent="0.25">
      <c r="C234" s="306"/>
    </row>
    <row r="235" spans="3:3" x14ac:dyDescent="0.25">
      <c r="C235" s="306"/>
    </row>
    <row r="236" spans="3:3" ht="12.75" customHeight="1" x14ac:dyDescent="0.25">
      <c r="C236" s="306"/>
    </row>
    <row r="237" spans="3:3" x14ac:dyDescent="0.25">
      <c r="C237" s="306"/>
    </row>
    <row r="238" spans="3:3" x14ac:dyDescent="0.25">
      <c r="C238" s="306"/>
    </row>
    <row r="239" spans="3:3" x14ac:dyDescent="0.25">
      <c r="C239" s="306"/>
    </row>
    <row r="240" spans="3:3" ht="12.75" customHeight="1" x14ac:dyDescent="0.25">
      <c r="C240" s="306"/>
    </row>
    <row r="241" spans="3:3" x14ac:dyDescent="0.25">
      <c r="C241" s="306"/>
    </row>
    <row r="242" spans="3:3" x14ac:dyDescent="0.25">
      <c r="C242" s="306"/>
    </row>
    <row r="243" spans="3:3" x14ac:dyDescent="0.25">
      <c r="C243" s="306"/>
    </row>
    <row r="244" spans="3:3" ht="12.75" customHeight="1" x14ac:dyDescent="0.25">
      <c r="C244" s="306"/>
    </row>
    <row r="245" spans="3:3" x14ac:dyDescent="0.25">
      <c r="C245" s="306"/>
    </row>
    <row r="246" spans="3:3" x14ac:dyDescent="0.25">
      <c r="C246" s="306"/>
    </row>
    <row r="247" spans="3:3" x14ac:dyDescent="0.25">
      <c r="C247" s="306"/>
    </row>
    <row r="248" spans="3:3" ht="12.75" customHeight="1" x14ac:dyDescent="0.25">
      <c r="C248" s="306"/>
    </row>
    <row r="249" spans="3:3" x14ac:dyDescent="0.25">
      <c r="C249" s="306"/>
    </row>
    <row r="250" spans="3:3" x14ac:dyDescent="0.25">
      <c r="C250" s="306"/>
    </row>
    <row r="251" spans="3:3" x14ac:dyDescent="0.25">
      <c r="C251" s="306"/>
    </row>
    <row r="252" spans="3:3" ht="12.75" customHeight="1" x14ac:dyDescent="0.25">
      <c r="C252" s="306"/>
    </row>
    <row r="253" spans="3:3" x14ac:dyDescent="0.25">
      <c r="C253" s="306"/>
    </row>
    <row r="254" spans="3:3" x14ac:dyDescent="0.25">
      <c r="C254" s="306"/>
    </row>
    <row r="255" spans="3:3" x14ac:dyDescent="0.25">
      <c r="C255" s="306"/>
    </row>
    <row r="256" spans="3:3" ht="12.75" customHeight="1" x14ac:dyDescent="0.25">
      <c r="C256" s="306"/>
    </row>
    <row r="257" spans="3:3" x14ac:dyDescent="0.25">
      <c r="C257" s="306"/>
    </row>
    <row r="258" spans="3:3" x14ac:dyDescent="0.25">
      <c r="C258" s="306"/>
    </row>
    <row r="259" spans="3:3" x14ac:dyDescent="0.25">
      <c r="C259" s="306"/>
    </row>
    <row r="260" spans="3:3" ht="12.75" customHeight="1" x14ac:dyDescent="0.25">
      <c r="C260" s="306"/>
    </row>
    <row r="261" spans="3:3" x14ac:dyDescent="0.25">
      <c r="C261" s="306"/>
    </row>
    <row r="262" spans="3:3" x14ac:dyDescent="0.25">
      <c r="C262" s="306"/>
    </row>
    <row r="263" spans="3:3" x14ac:dyDescent="0.25">
      <c r="C263" s="306"/>
    </row>
    <row r="264" spans="3:3" ht="12.75" customHeight="1" x14ac:dyDescent="0.25">
      <c r="C264" s="306"/>
    </row>
    <row r="265" spans="3:3" x14ac:dyDescent="0.25">
      <c r="C265" s="306"/>
    </row>
    <row r="266" spans="3:3" x14ac:dyDescent="0.25">
      <c r="C266" s="306"/>
    </row>
    <row r="267" spans="3:3" x14ac:dyDescent="0.25">
      <c r="C267" s="306"/>
    </row>
    <row r="268" spans="3:3" ht="12.75" customHeight="1" x14ac:dyDescent="0.25">
      <c r="C268" s="306"/>
    </row>
    <row r="269" spans="3:3" x14ac:dyDescent="0.25">
      <c r="C269" s="306"/>
    </row>
    <row r="270" spans="3:3" x14ac:dyDescent="0.25">
      <c r="C270" s="306"/>
    </row>
    <row r="271" spans="3:3" x14ac:dyDescent="0.25">
      <c r="C271" s="306"/>
    </row>
    <row r="272" spans="3:3" ht="12.75" customHeight="1" x14ac:dyDescent="0.25">
      <c r="C272" s="306"/>
    </row>
    <row r="273" spans="3:3" x14ac:dyDescent="0.25">
      <c r="C273" s="306"/>
    </row>
    <row r="274" spans="3:3" x14ac:dyDescent="0.25">
      <c r="C274" s="306"/>
    </row>
    <row r="275" spans="3:3" x14ac:dyDescent="0.25">
      <c r="C275" s="306"/>
    </row>
    <row r="276" spans="3:3" ht="12.75" customHeight="1" x14ac:dyDescent="0.25">
      <c r="C276" s="306"/>
    </row>
    <row r="277" spans="3:3" x14ac:dyDescent="0.25">
      <c r="C277" s="306"/>
    </row>
    <row r="278" spans="3:3" x14ac:dyDescent="0.25">
      <c r="C278" s="306"/>
    </row>
    <row r="279" spans="3:3" x14ac:dyDescent="0.25">
      <c r="C279" s="306"/>
    </row>
    <row r="280" spans="3:3" ht="12.75" customHeight="1" x14ac:dyDescent="0.25">
      <c r="C280" s="306"/>
    </row>
    <row r="281" spans="3:3" x14ac:dyDescent="0.25">
      <c r="C281" s="306"/>
    </row>
    <row r="282" spans="3:3" x14ac:dyDescent="0.25">
      <c r="C282" s="306"/>
    </row>
    <row r="283" spans="3:3" x14ac:dyDescent="0.25">
      <c r="C283" s="306"/>
    </row>
    <row r="284" spans="3:3" ht="12.75" customHeight="1" x14ac:dyDescent="0.25">
      <c r="C284" s="306"/>
    </row>
    <row r="285" spans="3:3" x14ac:dyDescent="0.25">
      <c r="C285" s="306"/>
    </row>
    <row r="286" spans="3:3" x14ac:dyDescent="0.25">
      <c r="C286" s="306"/>
    </row>
    <row r="287" spans="3:3" x14ac:dyDescent="0.25">
      <c r="C287" s="306"/>
    </row>
    <row r="288" spans="3:3" ht="12.75" customHeight="1" x14ac:dyDescent="0.25">
      <c r="C288" s="306"/>
    </row>
    <row r="289" spans="3:3" x14ac:dyDescent="0.25">
      <c r="C289" s="306"/>
    </row>
    <row r="290" spans="3:3" x14ac:dyDescent="0.25">
      <c r="C290" s="306"/>
    </row>
    <row r="291" spans="3:3" x14ac:dyDescent="0.25">
      <c r="C291" s="306"/>
    </row>
    <row r="292" spans="3:3" ht="12.75" customHeight="1" x14ac:dyDescent="0.25">
      <c r="C292" s="306"/>
    </row>
    <row r="293" spans="3:3" x14ac:dyDescent="0.25">
      <c r="C293" s="306"/>
    </row>
    <row r="294" spans="3:3" x14ac:dyDescent="0.25">
      <c r="C294" s="306"/>
    </row>
    <row r="295" spans="3:3" x14ac:dyDescent="0.25">
      <c r="C295" s="306"/>
    </row>
    <row r="296" spans="3:3" ht="12.75" customHeight="1" x14ac:dyDescent="0.25">
      <c r="C296" s="306"/>
    </row>
    <row r="297" spans="3:3" x14ac:dyDescent="0.25">
      <c r="C297" s="306"/>
    </row>
    <row r="298" spans="3:3" x14ac:dyDescent="0.25">
      <c r="C298" s="306"/>
    </row>
    <row r="299" spans="3:3" x14ac:dyDescent="0.25">
      <c r="C299" s="306"/>
    </row>
    <row r="300" spans="3:3" ht="12.75" customHeight="1" x14ac:dyDescent="0.25">
      <c r="C300" s="306"/>
    </row>
    <row r="301" spans="3:3" x14ac:dyDescent="0.25">
      <c r="C301" s="306"/>
    </row>
  </sheetData>
  <mergeCells count="25">
    <mergeCell ref="A6:B6"/>
    <mergeCell ref="A7:B7"/>
    <mergeCell ref="A9:A12"/>
    <mergeCell ref="B9:B12"/>
    <mergeCell ref="C9:C12"/>
    <mergeCell ref="R9:R12"/>
    <mergeCell ref="E10:E12"/>
    <mergeCell ref="F10:F12"/>
    <mergeCell ref="G10:H10"/>
    <mergeCell ref="I10:I12"/>
    <mergeCell ref="J10:J12"/>
    <mergeCell ref="K10:K12"/>
    <mergeCell ref="L10:L12"/>
    <mergeCell ref="M10:N10"/>
    <mergeCell ref="O10:O12"/>
    <mergeCell ref="P10:Q10"/>
    <mergeCell ref="G11:G12"/>
    <mergeCell ref="H11:H12"/>
    <mergeCell ref="M11:M12"/>
    <mergeCell ref="N11:N12"/>
    <mergeCell ref="P11:P12"/>
    <mergeCell ref="D139:M139"/>
    <mergeCell ref="D9:D12"/>
    <mergeCell ref="E9:I9"/>
    <mergeCell ref="J9:Q9"/>
  </mergeCells>
  <pageMargins left="0.196527777777778" right="0.196527777777778" top="0.22013888888888899" bottom="0.2" header="0" footer="0.511811023622047"/>
  <pageSetup paperSize="9" scale="55" orientation="landscape" horizontalDpi="300" verticalDpi="300" r:id="rId1"/>
  <headerFooter>
    <oddHeader>&amp;C&amp;P&amp;RПродовження додатку 3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"/>
  <sheetViews>
    <sheetView showZeros="0" tabSelected="1" view="pageBreakPreview" topLeftCell="A60" zoomScaleNormal="100" zoomScaleSheetLayoutView="100" zoomScalePageLayoutView="77" workbookViewId="0">
      <selection activeCell="A62" sqref="A62:C62"/>
    </sheetView>
  </sheetViews>
  <sheetFormatPr defaultColWidth="9" defaultRowHeight="13.2" x14ac:dyDescent="0.25"/>
  <cols>
    <col min="1" max="1" width="21.88671875" customWidth="1"/>
    <col min="2" max="2" width="21" customWidth="1"/>
    <col min="3" max="3" width="62.33203125" customWidth="1"/>
    <col min="4" max="4" width="17.109375" customWidth="1"/>
  </cols>
  <sheetData>
    <row r="1" spans="1:30" ht="5.4" customHeight="1" x14ac:dyDescent="0.25"/>
    <row r="2" spans="1:30" ht="18" customHeight="1" x14ac:dyDescent="0.35">
      <c r="C2" s="560"/>
      <c r="D2" s="560"/>
    </row>
    <row r="3" spans="1:30" ht="27" customHeight="1" x14ac:dyDescent="0.25">
      <c r="C3" s="561"/>
      <c r="D3" s="561"/>
    </row>
    <row r="4" spans="1:30" ht="18" hidden="1" x14ac:dyDescent="0.35">
      <c r="C4" s="327"/>
      <c r="D4" s="327"/>
    </row>
    <row r="5" spans="1:30" ht="15.75" customHeight="1" x14ac:dyDescent="0.35">
      <c r="C5" s="327"/>
      <c r="D5" s="327"/>
    </row>
    <row r="6" spans="1:30" ht="10.5" hidden="1" customHeight="1" x14ac:dyDescent="0.35">
      <c r="C6" s="327"/>
      <c r="D6" s="327"/>
    </row>
    <row r="7" spans="1:30" hidden="1" x14ac:dyDescent="0.25"/>
    <row r="8" spans="1:30" ht="23.55" customHeight="1" x14ac:dyDescent="0.25"/>
    <row r="9" spans="1:30" ht="25.95" customHeight="1" x14ac:dyDescent="0.35">
      <c r="B9" s="562" t="s">
        <v>536</v>
      </c>
      <c r="C9" s="562"/>
    </row>
    <row r="10" spans="1:30" ht="19.2" customHeight="1" x14ac:dyDescent="0.35">
      <c r="B10" s="563">
        <v>1753200000</v>
      </c>
      <c r="C10" s="563"/>
    </row>
    <row r="11" spans="1:30" ht="11.4" customHeight="1" x14ac:dyDescent="0.25">
      <c r="C11" s="328" t="s">
        <v>537</v>
      </c>
    </row>
    <row r="12" spans="1:30" ht="21.6" customHeight="1" x14ac:dyDescent="0.3">
      <c r="A12" s="542" t="s">
        <v>538</v>
      </c>
      <c r="B12" s="542"/>
      <c r="C12" s="542"/>
      <c r="D12" s="542"/>
    </row>
    <row r="13" spans="1:30" ht="3.6" customHeight="1" x14ac:dyDescent="0.25"/>
    <row r="14" spans="1:30" x14ac:dyDescent="0.25">
      <c r="D14" s="193" t="s">
        <v>539</v>
      </c>
    </row>
    <row r="15" spans="1:30" ht="13.2" customHeight="1" x14ac:dyDescent="0.25">
      <c r="A15" s="557" t="s">
        <v>540</v>
      </c>
      <c r="B15" s="557" t="s">
        <v>541</v>
      </c>
      <c r="C15" s="557"/>
      <c r="D15" s="558" t="s">
        <v>6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</row>
    <row r="16" spans="1:30" ht="49.5" customHeight="1" x14ac:dyDescent="0.25">
      <c r="A16" s="557"/>
      <c r="B16" s="557"/>
      <c r="C16" s="557"/>
      <c r="D16" s="558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</row>
    <row r="17" spans="1:30" ht="11.4" customHeight="1" x14ac:dyDescent="0.25">
      <c r="A17" s="330">
        <v>1</v>
      </c>
      <c r="B17" s="559">
        <v>2</v>
      </c>
      <c r="C17" s="559"/>
      <c r="D17" s="330">
        <v>3</v>
      </c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</row>
    <row r="18" spans="1:30" ht="17.25" customHeight="1" x14ac:dyDescent="0.3">
      <c r="A18" s="547" t="s">
        <v>542</v>
      </c>
      <c r="B18" s="547"/>
      <c r="C18" s="547"/>
      <c r="D18" s="547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</row>
    <row r="19" spans="1:30" s="335" customFormat="1" ht="22.2" hidden="1" customHeight="1" x14ac:dyDescent="0.35">
      <c r="A19" s="332">
        <v>41030000</v>
      </c>
      <c r="B19" s="555" t="s">
        <v>95</v>
      </c>
      <c r="C19" s="555"/>
      <c r="D19" s="333">
        <f>SUM(D20:D22)</f>
        <v>20070.96</v>
      </c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</row>
    <row r="20" spans="1:30" s="335" customFormat="1" ht="34.950000000000003" hidden="1" customHeight="1" x14ac:dyDescent="0.35">
      <c r="A20" s="332">
        <v>41034500</v>
      </c>
      <c r="B20" s="556" t="s">
        <v>99</v>
      </c>
      <c r="C20" s="556"/>
      <c r="D20" s="336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</row>
    <row r="21" spans="1:30" s="335" customFormat="1" ht="55.95" hidden="1" customHeight="1" x14ac:dyDescent="0.35">
      <c r="A21" s="332">
        <v>41035500</v>
      </c>
      <c r="B21" s="556" t="s">
        <v>100</v>
      </c>
      <c r="C21" s="556"/>
      <c r="D21" s="336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</row>
    <row r="22" spans="1:30" s="335" customFormat="1" ht="36.75" customHeight="1" x14ac:dyDescent="0.35">
      <c r="A22" s="337">
        <v>41053900</v>
      </c>
      <c r="B22" s="552" t="s">
        <v>543</v>
      </c>
      <c r="C22" s="552"/>
      <c r="D22" s="338">
        <v>20070.96</v>
      </c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</row>
    <row r="23" spans="1:30" s="335" customFormat="1" ht="24" customHeight="1" x14ac:dyDescent="0.3">
      <c r="A23" s="339">
        <v>1753700000</v>
      </c>
      <c r="B23" s="553" t="s">
        <v>544</v>
      </c>
      <c r="C23" s="553"/>
      <c r="D23" s="340">
        <f>D21+D22</f>
        <v>20070.96</v>
      </c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</row>
    <row r="24" spans="1:30" s="335" customFormat="1" ht="32.25" customHeight="1" x14ac:dyDescent="0.35">
      <c r="A24" s="337">
        <v>41053900</v>
      </c>
      <c r="B24" s="552" t="s">
        <v>545</v>
      </c>
      <c r="C24" s="552"/>
      <c r="D24" s="338">
        <v>35363.120000000003</v>
      </c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</row>
    <row r="25" spans="1:30" s="335" customFormat="1" ht="24" customHeight="1" x14ac:dyDescent="0.3">
      <c r="A25" s="339">
        <v>1754100000</v>
      </c>
      <c r="B25" s="553" t="s">
        <v>546</v>
      </c>
      <c r="C25" s="553"/>
      <c r="D25" s="340">
        <f>D24</f>
        <v>35363.120000000003</v>
      </c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</row>
    <row r="26" spans="1:30" s="335" customFormat="1" ht="41.25" customHeight="1" x14ac:dyDescent="0.35">
      <c r="A26" s="337">
        <v>41053900</v>
      </c>
      <c r="B26" s="552" t="s">
        <v>547</v>
      </c>
      <c r="C26" s="552"/>
      <c r="D26" s="338">
        <v>30000</v>
      </c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</row>
    <row r="27" spans="1:30" s="335" customFormat="1" ht="41.25" customHeight="1" x14ac:dyDescent="0.35">
      <c r="A27" s="337">
        <v>41053900</v>
      </c>
      <c r="B27" s="552" t="s">
        <v>548</v>
      </c>
      <c r="C27" s="552"/>
      <c r="D27" s="338">
        <v>35000</v>
      </c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</row>
    <row r="28" spans="1:30" s="342" customFormat="1" ht="24" customHeight="1" x14ac:dyDescent="0.3">
      <c r="A28" s="339">
        <v>1754300000</v>
      </c>
      <c r="B28" s="553" t="s">
        <v>549</v>
      </c>
      <c r="C28" s="553"/>
      <c r="D28" s="340">
        <f>D26+D27</f>
        <v>65000</v>
      </c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</row>
    <row r="29" spans="1:30" s="335" customFormat="1" ht="37.5" customHeight="1" x14ac:dyDescent="0.35">
      <c r="A29" s="337">
        <v>41053900</v>
      </c>
      <c r="B29" s="552" t="s">
        <v>550</v>
      </c>
      <c r="C29" s="552"/>
      <c r="D29" s="338">
        <v>35364</v>
      </c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</row>
    <row r="30" spans="1:30" s="335" customFormat="1" ht="34.5" customHeight="1" x14ac:dyDescent="0.35">
      <c r="A30" s="337">
        <v>41053900</v>
      </c>
      <c r="B30" s="552" t="s">
        <v>551</v>
      </c>
      <c r="C30" s="552"/>
      <c r="D30" s="338">
        <v>35364</v>
      </c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</row>
    <row r="31" spans="1:30" s="335" customFormat="1" ht="23.25" customHeight="1" x14ac:dyDescent="0.3">
      <c r="A31" s="339">
        <v>1754400000</v>
      </c>
      <c r="B31" s="553" t="s">
        <v>552</v>
      </c>
      <c r="C31" s="553"/>
      <c r="D31" s="340">
        <f>D30+D29</f>
        <v>70728</v>
      </c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</row>
    <row r="32" spans="1:30" s="335" customFormat="1" ht="51" customHeight="1" x14ac:dyDescent="0.35">
      <c r="A32" s="337">
        <v>41057700</v>
      </c>
      <c r="B32" s="552" t="s">
        <v>114</v>
      </c>
      <c r="C32" s="552"/>
      <c r="D32" s="338">
        <v>96149</v>
      </c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</row>
    <row r="33" spans="1:30" s="342" customFormat="1" ht="21" customHeight="1" x14ac:dyDescent="0.3">
      <c r="A33" s="331">
        <v>1710000000</v>
      </c>
      <c r="B33" s="554" t="s">
        <v>553</v>
      </c>
      <c r="C33" s="554"/>
      <c r="D33" s="340">
        <f>D32</f>
        <v>96149</v>
      </c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</row>
    <row r="34" spans="1:30" s="342" customFormat="1" ht="21" customHeight="1" x14ac:dyDescent="0.3">
      <c r="A34" s="547" t="s">
        <v>554</v>
      </c>
      <c r="B34" s="547"/>
      <c r="C34" s="547"/>
      <c r="D34" s="547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</row>
    <row r="35" spans="1:30" s="335" customFormat="1" ht="33" customHeight="1" x14ac:dyDescent="0.35">
      <c r="A35" s="343" t="s">
        <v>108</v>
      </c>
      <c r="B35" s="548" t="s">
        <v>109</v>
      </c>
      <c r="C35" s="548"/>
      <c r="D35" s="338">
        <v>2017371</v>
      </c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</row>
    <row r="36" spans="1:30" s="335" customFormat="1" ht="22.5" customHeight="1" x14ac:dyDescent="0.3">
      <c r="A36" s="344">
        <v>17100000000</v>
      </c>
      <c r="B36" s="549" t="s">
        <v>553</v>
      </c>
      <c r="C36" s="549"/>
      <c r="D36" s="340">
        <f>D35</f>
        <v>2017371</v>
      </c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</row>
    <row r="37" spans="1:30" s="335" customFormat="1" ht="24" customHeight="1" x14ac:dyDescent="0.3">
      <c r="B37" s="550" t="s">
        <v>555</v>
      </c>
      <c r="C37" s="550"/>
      <c r="D37" s="340">
        <f>D38+D39</f>
        <v>2304682.08</v>
      </c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</row>
    <row r="38" spans="1:30" s="335" customFormat="1" ht="23.25" customHeight="1" x14ac:dyDescent="0.4">
      <c r="A38" s="346" t="s">
        <v>556</v>
      </c>
      <c r="B38" s="551" t="s">
        <v>557</v>
      </c>
      <c r="C38" s="551"/>
      <c r="D38" s="338">
        <f>D23+D25+D28+D31+D33</f>
        <v>287311.08</v>
      </c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</row>
    <row r="39" spans="1:30" s="342" customFormat="1" ht="25.5" customHeight="1" x14ac:dyDescent="0.4">
      <c r="A39" s="346" t="s">
        <v>556</v>
      </c>
      <c r="B39" s="541" t="s">
        <v>558</v>
      </c>
      <c r="C39" s="541"/>
      <c r="D39" s="338">
        <f>D36</f>
        <v>2017371</v>
      </c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</row>
    <row r="40" spans="1:30" s="335" customFormat="1" ht="21.75" customHeight="1" x14ac:dyDescent="0.4">
      <c r="A40" s="347"/>
      <c r="B40" s="347"/>
      <c r="C40" s="327"/>
      <c r="D40" s="329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</row>
    <row r="41" spans="1:30" s="335" customFormat="1" ht="36.75" hidden="1" customHeight="1" x14ac:dyDescent="0.4">
      <c r="A41" s="347"/>
      <c r="B41" s="347"/>
      <c r="C41" s="327"/>
      <c r="D41" s="329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</row>
    <row r="42" spans="1:30" s="335" customFormat="1" ht="21.75" customHeight="1" x14ac:dyDescent="0.3">
      <c r="A42" s="542" t="s">
        <v>559</v>
      </c>
      <c r="B42" s="542"/>
      <c r="C42" s="542"/>
      <c r="D42" s="542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</row>
    <row r="43" spans="1:30" s="335" customFormat="1" ht="6" hidden="1" customHeight="1" x14ac:dyDescent="0.25">
      <c r="A43"/>
      <c r="B43"/>
      <c r="C43"/>
      <c r="D43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</row>
    <row r="44" spans="1:30" ht="6" hidden="1" customHeight="1" x14ac:dyDescent="0.25">
      <c r="D44" s="193" t="s">
        <v>539</v>
      </c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</row>
    <row r="45" spans="1:30" ht="6" customHeight="1" x14ac:dyDescent="0.25">
      <c r="A45" s="543" t="s">
        <v>560</v>
      </c>
      <c r="B45" s="544" t="s">
        <v>561</v>
      </c>
      <c r="C45" s="545" t="s">
        <v>562</v>
      </c>
      <c r="D45" s="546" t="s">
        <v>6</v>
      </c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</row>
    <row r="46" spans="1:30" ht="89.25" customHeight="1" x14ac:dyDescent="0.25">
      <c r="A46" s="543"/>
      <c r="B46" s="544"/>
      <c r="C46" s="545"/>
      <c r="D46" s="546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</row>
    <row r="47" spans="1:30" ht="24.75" customHeight="1" x14ac:dyDescent="0.25">
      <c r="A47" s="348">
        <v>1</v>
      </c>
      <c r="B47" s="349">
        <v>2</v>
      </c>
      <c r="C47" s="349">
        <v>3</v>
      </c>
      <c r="D47" s="350">
        <v>4</v>
      </c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</row>
    <row r="48" spans="1:30" ht="11.25" hidden="1" customHeight="1" x14ac:dyDescent="0.35">
      <c r="A48" s="351" t="s">
        <v>248</v>
      </c>
      <c r="B48" s="352" t="s">
        <v>249</v>
      </c>
      <c r="C48" s="353" t="s">
        <v>308</v>
      </c>
      <c r="D48" s="354">
        <f>SUM(D50,D54,D56)</f>
        <v>0</v>
      </c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</row>
    <row r="49" spans="1:30" ht="21" hidden="1" customHeight="1" x14ac:dyDescent="0.35">
      <c r="A49" s="351" t="s">
        <v>563</v>
      </c>
      <c r="B49" s="352"/>
      <c r="C49" s="353" t="s">
        <v>553</v>
      </c>
      <c r="D49" s="354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</row>
    <row r="50" spans="1:30" ht="27.75" hidden="1" customHeight="1" x14ac:dyDescent="0.35">
      <c r="A50" s="355" t="s">
        <v>564</v>
      </c>
      <c r="B50" s="356"/>
      <c r="C50" s="356" t="s">
        <v>565</v>
      </c>
      <c r="D50" s="354">
        <f>D51+D52</f>
        <v>0</v>
      </c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</row>
    <row r="51" spans="1:30" ht="31.5" hidden="1" customHeight="1" x14ac:dyDescent="0.35">
      <c r="A51" s="539" t="s">
        <v>566</v>
      </c>
      <c r="B51" s="539"/>
      <c r="C51" s="539"/>
      <c r="D51" s="358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</row>
    <row r="52" spans="1:30" ht="26.25" hidden="1" customHeight="1" x14ac:dyDescent="0.35">
      <c r="A52" s="539" t="s">
        <v>567</v>
      </c>
      <c r="B52" s="539"/>
      <c r="C52" s="539"/>
      <c r="D52" s="358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</row>
    <row r="53" spans="1:30" ht="26.25" hidden="1" customHeight="1" x14ac:dyDescent="0.35">
      <c r="A53" s="357"/>
      <c r="B53" s="359"/>
      <c r="C53" s="359"/>
      <c r="D53" s="358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</row>
    <row r="54" spans="1:30" ht="26.25" hidden="1" customHeight="1" x14ac:dyDescent="0.35">
      <c r="A54" s="360">
        <v>17543000000</v>
      </c>
      <c r="B54" s="361"/>
      <c r="C54" s="362" t="s">
        <v>568</v>
      </c>
      <c r="D54" s="354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</row>
    <row r="55" spans="1:30" ht="38.25" hidden="1" customHeight="1" x14ac:dyDescent="0.35">
      <c r="A55" s="540" t="s">
        <v>569</v>
      </c>
      <c r="B55" s="540"/>
      <c r="C55" s="540"/>
      <c r="D55" s="363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</row>
    <row r="56" spans="1:30" ht="38.25" hidden="1" customHeight="1" x14ac:dyDescent="0.35">
      <c r="A56" s="360">
        <v>17544000000</v>
      </c>
      <c r="B56" s="361"/>
      <c r="C56" s="362" t="s">
        <v>570</v>
      </c>
      <c r="D56" s="354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</row>
    <row r="57" spans="1:30" ht="38.25" hidden="1" customHeight="1" x14ac:dyDescent="0.35">
      <c r="A57" s="540" t="s">
        <v>569</v>
      </c>
      <c r="B57" s="540"/>
      <c r="C57" s="540"/>
      <c r="D57" s="364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</row>
    <row r="58" spans="1:30" ht="25.5" customHeight="1" x14ac:dyDescent="0.3">
      <c r="A58" s="537" t="s">
        <v>571</v>
      </c>
      <c r="B58" s="537"/>
      <c r="C58" s="537"/>
      <c r="D58" s="537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</row>
    <row r="59" spans="1:30" ht="23.25" hidden="1" customHeight="1" x14ac:dyDescent="0.35">
      <c r="A59" s="365"/>
      <c r="B59" s="366"/>
      <c r="C59" s="367"/>
      <c r="D59" s="368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</row>
    <row r="60" spans="1:30" ht="32.25" customHeight="1" x14ac:dyDescent="0.35">
      <c r="A60" s="369">
        <v>9900000000</v>
      </c>
      <c r="B60" s="370"/>
      <c r="C60" s="371" t="s">
        <v>572</v>
      </c>
      <c r="D60" s="372">
        <f>D61</f>
        <v>-480000</v>
      </c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</row>
    <row r="61" spans="1:30" ht="59.25" customHeight="1" x14ac:dyDescent="0.35">
      <c r="A61" s="373" t="s">
        <v>250</v>
      </c>
      <c r="B61" s="374" t="s">
        <v>251</v>
      </c>
      <c r="C61" s="375" t="s">
        <v>252</v>
      </c>
      <c r="D61" s="376">
        <f>D62+D63+D64+D65+D66+D67</f>
        <v>-480000</v>
      </c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</row>
    <row r="62" spans="1:30" s="335" customFormat="1" ht="76.8" customHeight="1" x14ac:dyDescent="0.35">
      <c r="A62" s="534" t="s">
        <v>656</v>
      </c>
      <c r="B62" s="534"/>
      <c r="C62" s="534"/>
      <c r="D62" s="377">
        <v>-980000</v>
      </c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</row>
    <row r="63" spans="1:30" ht="64.8" customHeight="1" x14ac:dyDescent="0.35">
      <c r="A63" s="534" t="s">
        <v>573</v>
      </c>
      <c r="B63" s="534"/>
      <c r="C63" s="534"/>
      <c r="D63" s="377">
        <v>-1100000</v>
      </c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</row>
    <row r="64" spans="1:30" ht="69" customHeight="1" x14ac:dyDescent="0.35">
      <c r="A64" s="534" t="s">
        <v>574</v>
      </c>
      <c r="B64" s="534"/>
      <c r="C64" s="534"/>
      <c r="D64" s="377">
        <v>400000</v>
      </c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</row>
    <row r="65" spans="1:30" ht="47.25" customHeight="1" x14ac:dyDescent="0.35">
      <c r="A65" s="534" t="s">
        <v>652</v>
      </c>
      <c r="B65" s="534"/>
      <c r="C65" s="534"/>
      <c r="D65" s="378">
        <v>500000</v>
      </c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</row>
    <row r="66" spans="1:30" ht="50.25" customHeight="1" x14ac:dyDescent="0.35">
      <c r="A66" s="534" t="s">
        <v>653</v>
      </c>
      <c r="B66" s="534"/>
      <c r="C66" s="534"/>
      <c r="D66" s="378">
        <v>200000</v>
      </c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</row>
    <row r="67" spans="1:30" ht="39.75" customHeight="1" x14ac:dyDescent="0.35">
      <c r="A67" s="536" t="s">
        <v>654</v>
      </c>
      <c r="B67" s="536"/>
      <c r="C67" s="536"/>
      <c r="D67" s="378">
        <v>500000</v>
      </c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</row>
    <row r="68" spans="1:30" ht="33" customHeight="1" x14ac:dyDescent="0.3">
      <c r="A68" s="537" t="s">
        <v>575</v>
      </c>
      <c r="B68" s="537"/>
      <c r="C68" s="537"/>
      <c r="D68" s="537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</row>
    <row r="69" spans="1:30" ht="0.75" hidden="1" customHeight="1" x14ac:dyDescent="0.35">
      <c r="A69" s="373" t="s">
        <v>307</v>
      </c>
      <c r="B69" s="379">
        <v>9770</v>
      </c>
      <c r="C69" s="380" t="s">
        <v>116</v>
      </c>
      <c r="D69" s="381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</row>
    <row r="70" spans="1:30" ht="21.75" hidden="1" customHeight="1" x14ac:dyDescent="0.35">
      <c r="A70" s="373" t="s">
        <v>576</v>
      </c>
      <c r="B70" s="374"/>
      <c r="C70" s="353" t="s">
        <v>553</v>
      </c>
      <c r="D70" s="381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</row>
    <row r="71" spans="1:30" s="335" customFormat="1" ht="80.25" hidden="1" customHeight="1" x14ac:dyDescent="0.35">
      <c r="A71" s="538" t="s">
        <v>577</v>
      </c>
      <c r="B71" s="538"/>
      <c r="C71" s="538"/>
      <c r="D71" s="382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</row>
    <row r="72" spans="1:30" ht="25.5" customHeight="1" x14ac:dyDescent="0.35">
      <c r="A72" s="369">
        <v>9900000000</v>
      </c>
      <c r="B72" s="352"/>
      <c r="C72" s="375" t="s">
        <v>572</v>
      </c>
      <c r="D72" s="381">
        <f>SUM(D73)</f>
        <v>4630000</v>
      </c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</row>
    <row r="73" spans="1:30" ht="57.75" customHeight="1" x14ac:dyDescent="0.35">
      <c r="A73" s="373" t="s">
        <v>250</v>
      </c>
      <c r="B73" s="374" t="s">
        <v>251</v>
      </c>
      <c r="C73" s="375" t="s">
        <v>252</v>
      </c>
      <c r="D73" s="383">
        <f>D74+D75+D76</f>
        <v>4630000</v>
      </c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</row>
    <row r="74" spans="1:30" ht="48.75" customHeight="1" x14ac:dyDescent="0.35">
      <c r="A74" s="534" t="s">
        <v>655</v>
      </c>
      <c r="B74" s="534"/>
      <c r="C74" s="534"/>
      <c r="D74" s="382">
        <v>800000</v>
      </c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</row>
    <row r="75" spans="1:30" ht="75.599999999999994" customHeight="1" x14ac:dyDescent="0.35">
      <c r="A75" s="534" t="s">
        <v>656</v>
      </c>
      <c r="B75" s="534"/>
      <c r="C75" s="534"/>
      <c r="D75" s="384">
        <v>980000</v>
      </c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</row>
    <row r="76" spans="1:30" ht="56.25" customHeight="1" x14ac:dyDescent="0.35">
      <c r="A76" s="534" t="s">
        <v>578</v>
      </c>
      <c r="B76" s="534"/>
      <c r="C76" s="534"/>
      <c r="D76" s="384">
        <v>2850000</v>
      </c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</row>
    <row r="77" spans="1:30" ht="30.6" customHeight="1" x14ac:dyDescent="0.4">
      <c r="A77" s="385" t="s">
        <v>556</v>
      </c>
      <c r="B77" s="386" t="s">
        <v>556</v>
      </c>
      <c r="C77" s="387" t="s">
        <v>579</v>
      </c>
      <c r="D77" s="388">
        <f>D78+D79</f>
        <v>4150000</v>
      </c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</row>
    <row r="78" spans="1:30" s="335" customFormat="1" ht="33" customHeight="1" x14ac:dyDescent="0.4">
      <c r="A78" s="385" t="s">
        <v>556</v>
      </c>
      <c r="B78" s="386" t="s">
        <v>556</v>
      </c>
      <c r="C78" s="356" t="s">
        <v>557</v>
      </c>
      <c r="D78" s="383">
        <f>D60</f>
        <v>-480000</v>
      </c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</row>
    <row r="79" spans="1:30" s="335" customFormat="1" ht="27.75" customHeight="1" x14ac:dyDescent="0.4">
      <c r="A79" s="389" t="s">
        <v>556</v>
      </c>
      <c r="B79" s="390" t="s">
        <v>556</v>
      </c>
      <c r="C79" s="391" t="s">
        <v>558</v>
      </c>
      <c r="D79" s="392">
        <f>D76+D75+D74</f>
        <v>4630000</v>
      </c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</row>
    <row r="80" spans="1:30" s="335" customFormat="1" ht="50.4" customHeight="1" x14ac:dyDescent="0.4">
      <c r="A80" s="347"/>
      <c r="B80" s="347"/>
      <c r="C80" s="327"/>
      <c r="D80" s="393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</row>
    <row r="81" spans="1:30" s="335" customFormat="1" ht="54.75" customHeight="1" x14ac:dyDescent="0.4">
      <c r="A81" s="347"/>
      <c r="B81" s="347"/>
      <c r="C81" s="327"/>
      <c r="D81" s="329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</row>
    <row r="82" spans="1:30" s="335" customFormat="1" ht="35.25" customHeight="1" x14ac:dyDescent="0.4">
      <c r="A82" s="535"/>
      <c r="B82" s="535"/>
      <c r="C82" s="535"/>
      <c r="D82" s="535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</row>
    <row r="83" spans="1:30" s="335" customFormat="1" ht="39" hidden="1" customHeight="1" x14ac:dyDescent="0.4">
      <c r="A83" s="394" t="s">
        <v>580</v>
      </c>
      <c r="B83" s="394"/>
      <c r="C83" s="394"/>
      <c r="D83" s="39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</row>
    <row r="84" spans="1:30" ht="63.75" customHeight="1" x14ac:dyDescent="0.25"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</row>
    <row r="85" spans="1:30" ht="25.5" hidden="1" customHeight="1" x14ac:dyDescent="0.25"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</row>
    <row r="86" spans="1:30" ht="25.5" hidden="1" customHeight="1" x14ac:dyDescent="0.25"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</row>
    <row r="87" spans="1:30" ht="42.75" hidden="1" customHeight="1" x14ac:dyDescent="0.25"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</row>
    <row r="88" spans="1:30" ht="57.75" hidden="1" customHeight="1" x14ac:dyDescent="0.25"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</row>
    <row r="89" spans="1:30" ht="87" customHeight="1" x14ac:dyDescent="0.25"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</row>
    <row r="90" spans="1:30" ht="62.25" customHeight="1" x14ac:dyDescent="0.25"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</row>
    <row r="91" spans="1:30" s="335" customFormat="1" ht="63" hidden="1" customHeight="1" x14ac:dyDescent="0.25">
      <c r="A91"/>
      <c r="B91"/>
      <c r="C91"/>
      <c r="D91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</row>
    <row r="92" spans="1:30" s="335" customFormat="1" ht="0.75" hidden="1" customHeight="1" x14ac:dyDescent="0.25">
      <c r="A92"/>
      <c r="B92"/>
      <c r="C92"/>
      <c r="D92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</row>
    <row r="93" spans="1:30" s="335" customFormat="1" ht="75" customHeight="1" x14ac:dyDescent="0.25">
      <c r="A93"/>
      <c r="B93"/>
      <c r="C93"/>
      <c r="D93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</row>
    <row r="94" spans="1:30" s="335" customFormat="1" ht="62.25" customHeight="1" x14ac:dyDescent="0.25">
      <c r="A94"/>
      <c r="B94"/>
      <c r="C94"/>
      <c r="D9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</row>
    <row r="95" spans="1:30" ht="15.6" x14ac:dyDescent="0.3">
      <c r="F95" s="395"/>
    </row>
    <row r="99" spans="5:8" ht="17.25" customHeight="1" x14ac:dyDescent="0.25"/>
    <row r="100" spans="5:8" ht="21" x14ac:dyDescent="0.4">
      <c r="E100" s="394"/>
      <c r="F100" s="394"/>
      <c r="G100" s="396"/>
      <c r="H100" s="396"/>
    </row>
  </sheetData>
  <mergeCells count="53">
    <mergeCell ref="C2:D2"/>
    <mergeCell ref="C3:D3"/>
    <mergeCell ref="B9:C9"/>
    <mergeCell ref="B10:C10"/>
    <mergeCell ref="A12:D12"/>
    <mergeCell ref="A15:A16"/>
    <mergeCell ref="B15:C16"/>
    <mergeCell ref="D15:D16"/>
    <mergeCell ref="B17:C17"/>
    <mergeCell ref="A18:D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4:D34"/>
    <mergeCell ref="B35:C35"/>
    <mergeCell ref="B36:C36"/>
    <mergeCell ref="B37:C37"/>
    <mergeCell ref="B38:C38"/>
    <mergeCell ref="B39:C39"/>
    <mergeCell ref="A42:D42"/>
    <mergeCell ref="A45:A46"/>
    <mergeCell ref="B45:B46"/>
    <mergeCell ref="C45:C46"/>
    <mergeCell ref="D45:D46"/>
    <mergeCell ref="A51:C51"/>
    <mergeCell ref="A52:C52"/>
    <mergeCell ref="A55:C55"/>
    <mergeCell ref="A57:C57"/>
    <mergeCell ref="A58:D58"/>
    <mergeCell ref="A62:C62"/>
    <mergeCell ref="A63:C63"/>
    <mergeCell ref="A64:C64"/>
    <mergeCell ref="A65:C65"/>
    <mergeCell ref="A66:C66"/>
    <mergeCell ref="A76:C76"/>
    <mergeCell ref="A82:D82"/>
    <mergeCell ref="A67:C67"/>
    <mergeCell ref="A68:D68"/>
    <mergeCell ref="A71:C71"/>
    <mergeCell ref="A74:C74"/>
    <mergeCell ref="A75:C75"/>
  </mergeCells>
  <conditionalFormatting sqref="A54:A56">
    <cfRule type="expression" dxfId="2" priority="3">
      <formula>MID(HY58,1,1)="v"</formula>
    </cfRule>
  </conditionalFormatting>
  <conditionalFormatting sqref="A57">
    <cfRule type="expression" dxfId="1" priority="4">
      <formula>MID(#REF!,1,1)="v"</formula>
    </cfRule>
  </conditionalFormatting>
  <conditionalFormatting sqref="C54 C56">
    <cfRule type="expression" dxfId="0" priority="2">
      <formula>MID(A54,1,1)="v"</formula>
    </cfRule>
  </conditionalFormatting>
  <pageMargins left="0.78749999999999998" right="0.39374999999999999" top="0.23611111111111099" bottom="0.27569444444444402" header="0.23611111111111099" footer="0.511811023622047"/>
  <pageSetup paperSize="9" scale="75" orientation="portrait" horizontalDpi="300" verticalDpi="300" r:id="rId1"/>
  <headerFooter>
    <oddHeader>&amp;C&amp;P&amp;RПродовження додатку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W111"/>
  <sheetViews>
    <sheetView showZeros="0" view="pageBreakPreview" zoomScale="50" zoomScaleNormal="112" zoomScalePageLayoutView="50" workbookViewId="0"/>
  </sheetViews>
  <sheetFormatPr defaultColWidth="9.109375" defaultRowHeight="17.399999999999999" x14ac:dyDescent="0.3"/>
  <cols>
    <col min="1" max="1" width="11.6640625" style="6" customWidth="1"/>
    <col min="2" max="2" width="11.88671875" style="6" customWidth="1"/>
    <col min="3" max="3" width="10.88671875" style="6" customWidth="1"/>
    <col min="4" max="4" width="43.109375" style="6" customWidth="1"/>
    <col min="5" max="5" width="51.44140625" style="6" customWidth="1"/>
    <col min="6" max="6" width="25.6640625" style="397" customWidth="1"/>
    <col min="7" max="7" width="17.5546875" style="398" customWidth="1"/>
    <col min="8" max="8" width="18.5546875" customWidth="1"/>
    <col min="9" max="10" width="18" style="6" customWidth="1"/>
    <col min="12" max="12" width="21.44140625" style="399" hidden="1" customWidth="1"/>
    <col min="13" max="13" width="16" style="6" hidden="1" customWidth="1"/>
    <col min="14" max="257" width="9.109375" style="6"/>
  </cols>
  <sheetData>
    <row r="4" spans="1:13" ht="57" customHeight="1" x14ac:dyDescent="0.3"/>
    <row r="5" spans="1:13" ht="16.350000000000001" customHeight="1" x14ac:dyDescent="0.3">
      <c r="D5" s="564"/>
      <c r="E5" s="564"/>
      <c r="F5" s="564"/>
      <c r="G5" s="564"/>
      <c r="H5" s="564"/>
      <c r="I5" s="564"/>
    </row>
    <row r="6" spans="1:13" x14ac:dyDescent="0.3">
      <c r="D6" s="565"/>
      <c r="E6" s="565"/>
      <c r="F6" s="565"/>
      <c r="G6" s="565"/>
      <c r="H6" s="565"/>
      <c r="I6" s="565"/>
      <c r="J6" s="565"/>
    </row>
    <row r="7" spans="1:13" ht="16.95" customHeight="1" x14ac:dyDescent="0.3">
      <c r="D7" s="401"/>
      <c r="E7" s="401"/>
      <c r="F7" s="402"/>
      <c r="G7" s="400"/>
      <c r="H7" s="401"/>
      <c r="I7" s="401"/>
      <c r="J7" s="401"/>
    </row>
    <row r="8" spans="1:13" ht="27" customHeight="1" x14ac:dyDescent="0.3">
      <c r="A8" s="566" t="s">
        <v>1</v>
      </c>
      <c r="B8" s="566"/>
      <c r="D8" s="401"/>
      <c r="E8" s="401"/>
      <c r="F8" s="402"/>
      <c r="G8" s="400"/>
      <c r="H8" s="401"/>
      <c r="I8" s="401"/>
      <c r="J8" s="401"/>
    </row>
    <row r="9" spans="1:13" ht="17.399999999999999" customHeight="1" x14ac:dyDescent="0.3">
      <c r="A9" s="567" t="s">
        <v>2</v>
      </c>
      <c r="B9" s="567"/>
      <c r="D9" s="401"/>
      <c r="E9" s="401"/>
      <c r="F9" s="402"/>
      <c r="G9" s="400"/>
      <c r="H9" s="401"/>
      <c r="I9" s="401"/>
      <c r="J9" s="403" t="s">
        <v>171</v>
      </c>
    </row>
    <row r="10" spans="1:13" ht="9.6" customHeight="1" x14ac:dyDescent="0.3">
      <c r="E10" s="404"/>
      <c r="F10" s="402"/>
      <c r="G10" s="400"/>
      <c r="H10" s="314"/>
    </row>
    <row r="11" spans="1:13" s="406" customFormat="1" ht="27" customHeight="1" x14ac:dyDescent="0.3">
      <c r="A11" s="568" t="s">
        <v>172</v>
      </c>
      <c r="B11" s="568" t="s">
        <v>173</v>
      </c>
      <c r="C11" s="568" t="s">
        <v>174</v>
      </c>
      <c r="D11" s="569" t="s">
        <v>175</v>
      </c>
      <c r="E11" s="570" t="s">
        <v>581</v>
      </c>
      <c r="F11" s="570" t="s">
        <v>582</v>
      </c>
      <c r="G11" s="571" t="s">
        <v>6</v>
      </c>
      <c r="H11" s="572" t="s">
        <v>7</v>
      </c>
      <c r="I11" s="572" t="s">
        <v>8</v>
      </c>
      <c r="J11" s="572"/>
      <c r="L11" s="407"/>
    </row>
    <row r="12" spans="1:13" s="406" customFormat="1" ht="104.25" customHeight="1" x14ac:dyDescent="0.3">
      <c r="A12" s="568"/>
      <c r="B12" s="568"/>
      <c r="C12" s="568"/>
      <c r="D12" s="568"/>
      <c r="E12" s="568"/>
      <c r="F12" s="570"/>
      <c r="G12" s="571"/>
      <c r="H12" s="571"/>
      <c r="I12" s="408" t="s">
        <v>132</v>
      </c>
      <c r="J12" s="405" t="s">
        <v>180</v>
      </c>
      <c r="L12" s="407"/>
    </row>
    <row r="13" spans="1:13" s="411" customFormat="1" ht="15.75" customHeight="1" x14ac:dyDescent="0.35">
      <c r="A13" s="409">
        <v>1</v>
      </c>
      <c r="B13" s="409">
        <v>2</v>
      </c>
      <c r="C13" s="409">
        <v>3</v>
      </c>
      <c r="D13" s="409">
        <v>4</v>
      </c>
      <c r="E13" s="410">
        <v>5</v>
      </c>
      <c r="F13" s="410">
        <v>6</v>
      </c>
      <c r="G13" s="410">
        <v>7</v>
      </c>
      <c r="H13" s="410">
        <v>8</v>
      </c>
      <c r="I13" s="409">
        <v>9</v>
      </c>
      <c r="J13" s="410">
        <v>10</v>
      </c>
      <c r="L13" s="327"/>
    </row>
    <row r="14" spans="1:13" s="6" customFormat="1" ht="40.5" customHeight="1" x14ac:dyDescent="0.3">
      <c r="A14" s="412" t="s">
        <v>188</v>
      </c>
      <c r="B14" s="412"/>
      <c r="C14" s="412"/>
      <c r="D14" s="413" t="s">
        <v>189</v>
      </c>
      <c r="E14" s="345"/>
      <c r="F14" s="414"/>
      <c r="G14" s="415">
        <f>SUM(G15)</f>
        <v>4150000</v>
      </c>
      <c r="H14" s="415">
        <f>SUM(H15)</f>
        <v>-480000</v>
      </c>
      <c r="I14" s="415">
        <f>SUM(I15)</f>
        <v>4630000</v>
      </c>
      <c r="J14" s="415">
        <f>SUM(J15)</f>
        <v>4630000</v>
      </c>
      <c r="K14"/>
      <c r="L14" s="399"/>
      <c r="M14" s="395"/>
    </row>
    <row r="15" spans="1:13" s="6" customFormat="1" ht="38.25" customHeight="1" x14ac:dyDescent="0.3">
      <c r="A15" s="412" t="s">
        <v>190</v>
      </c>
      <c r="B15" s="412"/>
      <c r="C15" s="412"/>
      <c r="D15" s="413" t="s">
        <v>189</v>
      </c>
      <c r="E15" s="345"/>
      <c r="F15" s="414"/>
      <c r="G15" s="415">
        <f>SUM(G16:G32)</f>
        <v>4150000</v>
      </c>
      <c r="H15" s="415">
        <f>SUM(H16:H32)</f>
        <v>-480000</v>
      </c>
      <c r="I15" s="415">
        <f>SUM(I16:I32)</f>
        <v>4630000</v>
      </c>
      <c r="J15" s="415">
        <f>SUM(J16:J32)</f>
        <v>4630000</v>
      </c>
      <c r="K15"/>
      <c r="L15" s="416">
        <f>SUM(H14:I14)</f>
        <v>4150000</v>
      </c>
    </row>
    <row r="16" spans="1:13" s="87" customFormat="1" ht="96.75" hidden="1" customHeight="1" x14ac:dyDescent="0.35">
      <c r="A16" s="207" t="s">
        <v>198</v>
      </c>
      <c r="B16" s="207" t="s">
        <v>199</v>
      </c>
      <c r="C16" s="207" t="s">
        <v>200</v>
      </c>
      <c r="D16" s="214" t="s">
        <v>201</v>
      </c>
      <c r="E16" s="244" t="s">
        <v>583</v>
      </c>
      <c r="F16" s="266" t="s">
        <v>584</v>
      </c>
      <c r="G16" s="209">
        <f t="shared" ref="G16:G32" si="0">SUM(H16:I16)</f>
        <v>0</v>
      </c>
      <c r="H16" s="417"/>
      <c r="I16" s="417"/>
      <c r="J16" s="417"/>
      <c r="L16" s="418"/>
    </row>
    <row r="17" spans="1:12" s="87" customFormat="1" ht="71.25" hidden="1" customHeight="1" x14ac:dyDescent="0.35">
      <c r="A17" s="287" t="s">
        <v>198</v>
      </c>
      <c r="B17" s="287" t="s">
        <v>199</v>
      </c>
      <c r="C17" s="287" t="s">
        <v>200</v>
      </c>
      <c r="D17" s="419" t="s">
        <v>201</v>
      </c>
      <c r="E17" s="288" t="s">
        <v>585</v>
      </c>
      <c r="F17" s="420" t="s">
        <v>586</v>
      </c>
      <c r="G17" s="215">
        <f t="shared" si="0"/>
        <v>0</v>
      </c>
      <c r="H17" s="421"/>
      <c r="I17" s="421"/>
      <c r="J17" s="421"/>
      <c r="L17" s="418"/>
    </row>
    <row r="18" spans="1:12" s="87" customFormat="1" ht="39" hidden="1" customHeight="1" x14ac:dyDescent="0.35">
      <c r="A18" s="287" t="s">
        <v>198</v>
      </c>
      <c r="B18" s="287" t="s">
        <v>199</v>
      </c>
      <c r="C18" s="287" t="s">
        <v>200</v>
      </c>
      <c r="D18" s="419" t="s">
        <v>201</v>
      </c>
      <c r="E18" s="288" t="s">
        <v>587</v>
      </c>
      <c r="F18" s="420" t="s">
        <v>588</v>
      </c>
      <c r="G18" s="215">
        <f t="shared" si="0"/>
        <v>0</v>
      </c>
      <c r="H18" s="421"/>
      <c r="I18" s="421"/>
      <c r="J18" s="421"/>
      <c r="L18" s="418"/>
    </row>
    <row r="19" spans="1:12" s="6" customFormat="1" ht="18" hidden="1" customHeight="1" x14ac:dyDescent="0.35">
      <c r="A19" s="207" t="s">
        <v>198</v>
      </c>
      <c r="B19" s="207" t="s">
        <v>199</v>
      </c>
      <c r="C19" s="207" t="s">
        <v>200</v>
      </c>
      <c r="D19" s="214" t="s">
        <v>201</v>
      </c>
      <c r="E19" s="244" t="s">
        <v>589</v>
      </c>
      <c r="F19" s="266" t="s">
        <v>590</v>
      </c>
      <c r="G19" s="209">
        <f t="shared" si="0"/>
        <v>0</v>
      </c>
      <c r="H19" s="417"/>
      <c r="I19" s="417"/>
      <c r="J19" s="417"/>
      <c r="L19" s="418"/>
    </row>
    <row r="20" spans="1:12" s="87" customFormat="1" ht="57" hidden="1" customHeight="1" x14ac:dyDescent="0.35">
      <c r="A20" s="287" t="s">
        <v>198</v>
      </c>
      <c r="B20" s="287" t="s">
        <v>199</v>
      </c>
      <c r="C20" s="287" t="s">
        <v>200</v>
      </c>
      <c r="D20" s="419" t="s">
        <v>201</v>
      </c>
      <c r="E20" s="288" t="s">
        <v>591</v>
      </c>
      <c r="F20" s="420" t="s">
        <v>592</v>
      </c>
      <c r="G20" s="215">
        <f t="shared" si="0"/>
        <v>0</v>
      </c>
      <c r="H20" s="421"/>
      <c r="I20" s="421"/>
      <c r="J20" s="421"/>
      <c r="L20" s="418"/>
    </row>
    <row r="21" spans="1:12" s="87" customFormat="1" ht="75" hidden="1" customHeight="1" x14ac:dyDescent="0.35">
      <c r="A21" s="207" t="s">
        <v>202</v>
      </c>
      <c r="B21" s="207" t="s">
        <v>203</v>
      </c>
      <c r="C21" s="207" t="s">
        <v>196</v>
      </c>
      <c r="D21" s="422" t="s">
        <v>204</v>
      </c>
      <c r="E21" s="244" t="s">
        <v>593</v>
      </c>
      <c r="F21" s="266" t="s">
        <v>594</v>
      </c>
      <c r="G21" s="209">
        <f t="shared" si="0"/>
        <v>0</v>
      </c>
      <c r="H21" s="417"/>
      <c r="I21" s="421"/>
      <c r="J21" s="421"/>
      <c r="L21" s="418"/>
    </row>
    <row r="22" spans="1:12" s="6" customFormat="1" ht="57" hidden="1" customHeight="1" x14ac:dyDescent="0.35">
      <c r="A22" s="423" t="s">
        <v>205</v>
      </c>
      <c r="B22" s="423" t="s">
        <v>206</v>
      </c>
      <c r="C22" s="423" t="s">
        <v>207</v>
      </c>
      <c r="D22" s="424" t="s">
        <v>208</v>
      </c>
      <c r="E22" s="244" t="s">
        <v>595</v>
      </c>
      <c r="F22" s="266" t="s">
        <v>596</v>
      </c>
      <c r="G22" s="209">
        <f t="shared" si="0"/>
        <v>0</v>
      </c>
      <c r="H22" s="417"/>
      <c r="I22" s="417"/>
      <c r="J22" s="417"/>
      <c r="L22" s="418"/>
    </row>
    <row r="23" spans="1:12" s="87" customFormat="1" ht="57" hidden="1" customHeight="1" x14ac:dyDescent="0.35">
      <c r="A23" s="207" t="s">
        <v>209</v>
      </c>
      <c r="B23" s="207" t="s">
        <v>210</v>
      </c>
      <c r="C23" s="207" t="s">
        <v>211</v>
      </c>
      <c r="D23" s="425" t="s">
        <v>212</v>
      </c>
      <c r="E23" s="244" t="s">
        <v>597</v>
      </c>
      <c r="F23" s="266" t="s">
        <v>598</v>
      </c>
      <c r="G23" s="209">
        <f t="shared" si="0"/>
        <v>0</v>
      </c>
      <c r="H23" s="417"/>
      <c r="I23" s="417"/>
      <c r="J23" s="417"/>
      <c r="L23" s="418"/>
    </row>
    <row r="24" spans="1:12" s="335" customFormat="1" ht="42" hidden="1" customHeight="1" x14ac:dyDescent="0.35">
      <c r="A24" s="426" t="s">
        <v>213</v>
      </c>
      <c r="B24" s="426" t="s">
        <v>214</v>
      </c>
      <c r="C24" s="426" t="s">
        <v>215</v>
      </c>
      <c r="D24" s="427" t="s">
        <v>216</v>
      </c>
      <c r="E24" s="428" t="s">
        <v>599</v>
      </c>
      <c r="F24" s="420" t="s">
        <v>600</v>
      </c>
      <c r="G24" s="215">
        <f t="shared" si="0"/>
        <v>0</v>
      </c>
      <c r="H24" s="215"/>
      <c r="I24" s="421"/>
      <c r="J24" s="421"/>
      <c r="L24" s="429"/>
    </row>
    <row r="25" spans="1:12" s="87" customFormat="1" ht="63" hidden="1" customHeight="1" x14ac:dyDescent="0.35">
      <c r="A25" s="430" t="s">
        <v>221</v>
      </c>
      <c r="B25" s="430" t="s">
        <v>222</v>
      </c>
      <c r="C25" s="430" t="s">
        <v>223</v>
      </c>
      <c r="D25" s="431" t="s">
        <v>224</v>
      </c>
      <c r="E25" s="428" t="s">
        <v>601</v>
      </c>
      <c r="F25" s="420" t="s">
        <v>602</v>
      </c>
      <c r="G25" s="215">
        <f t="shared" si="0"/>
        <v>0</v>
      </c>
      <c r="H25" s="432"/>
      <c r="I25" s="421"/>
      <c r="J25" s="433"/>
      <c r="L25" s="399"/>
    </row>
    <row r="26" spans="1:12" s="87" customFormat="1" ht="12.75" hidden="1" customHeight="1" x14ac:dyDescent="0.35">
      <c r="A26" s="423" t="s">
        <v>225</v>
      </c>
      <c r="B26" s="423" t="s">
        <v>226</v>
      </c>
      <c r="C26" s="423" t="s">
        <v>227</v>
      </c>
      <c r="D26" s="214" t="s">
        <v>228</v>
      </c>
      <c r="E26" s="208" t="s">
        <v>603</v>
      </c>
      <c r="F26" s="266" t="s">
        <v>604</v>
      </c>
      <c r="G26" s="209">
        <f t="shared" si="0"/>
        <v>0</v>
      </c>
      <c r="H26" s="209"/>
      <c r="I26" s="417"/>
      <c r="J26" s="417"/>
      <c r="L26" s="399"/>
    </row>
    <row r="27" spans="1:12" s="87" customFormat="1" ht="39.75" hidden="1" customHeight="1" x14ac:dyDescent="0.35">
      <c r="A27" s="434" t="s">
        <v>229</v>
      </c>
      <c r="B27" s="426" t="s">
        <v>230</v>
      </c>
      <c r="C27" s="434" t="s">
        <v>231</v>
      </c>
      <c r="D27" s="435" t="s">
        <v>232</v>
      </c>
      <c r="E27" s="428" t="s">
        <v>587</v>
      </c>
      <c r="F27" s="420" t="s">
        <v>588</v>
      </c>
      <c r="G27" s="215">
        <f t="shared" si="0"/>
        <v>0</v>
      </c>
      <c r="H27" s="215"/>
      <c r="I27" s="421"/>
      <c r="J27" s="421"/>
      <c r="L27" s="399"/>
    </row>
    <row r="28" spans="1:12" s="6" customFormat="1" ht="72.75" hidden="1" customHeight="1" x14ac:dyDescent="0.35">
      <c r="A28" s="222" t="s">
        <v>233</v>
      </c>
      <c r="B28" s="207" t="s">
        <v>234</v>
      </c>
      <c r="C28" s="222" t="s">
        <v>231</v>
      </c>
      <c r="D28" s="436" t="s">
        <v>235</v>
      </c>
      <c r="E28" s="437" t="s">
        <v>585</v>
      </c>
      <c r="F28" s="266" t="s">
        <v>586</v>
      </c>
      <c r="G28" s="209">
        <f t="shared" si="0"/>
        <v>0</v>
      </c>
      <c r="H28" s="209"/>
      <c r="I28" s="417"/>
      <c r="J28" s="417"/>
      <c r="L28" s="399"/>
    </row>
    <row r="29" spans="1:12" s="87" customFormat="1" ht="42.75" hidden="1" customHeight="1" x14ac:dyDescent="0.35">
      <c r="A29" s="434" t="s">
        <v>236</v>
      </c>
      <c r="B29" s="426" t="s">
        <v>237</v>
      </c>
      <c r="C29" s="434"/>
      <c r="D29" s="427" t="s">
        <v>238</v>
      </c>
      <c r="E29" s="428" t="s">
        <v>587</v>
      </c>
      <c r="F29" s="420" t="s">
        <v>588</v>
      </c>
      <c r="G29" s="215">
        <f t="shared" si="0"/>
        <v>0</v>
      </c>
      <c r="H29" s="215"/>
      <c r="I29" s="421"/>
      <c r="J29" s="433"/>
      <c r="L29" s="399"/>
    </row>
    <row r="30" spans="1:12" s="399" customFormat="1" ht="75" hidden="1" customHeight="1" x14ac:dyDescent="0.35">
      <c r="A30" s="207" t="s">
        <v>239</v>
      </c>
      <c r="B30" s="207" t="s">
        <v>240</v>
      </c>
      <c r="C30" s="207" t="s">
        <v>231</v>
      </c>
      <c r="D30" s="438" t="s">
        <v>241</v>
      </c>
      <c r="E30" s="437" t="s">
        <v>585</v>
      </c>
      <c r="F30" s="439" t="s">
        <v>586</v>
      </c>
      <c r="G30" s="209">
        <f t="shared" si="0"/>
        <v>0</v>
      </c>
      <c r="H30" s="209"/>
      <c r="I30" s="417"/>
      <c r="J30" s="417"/>
    </row>
    <row r="31" spans="1:12" s="399" customFormat="1" ht="75" hidden="1" customHeight="1" x14ac:dyDescent="0.35">
      <c r="A31" s="207" t="s">
        <v>248</v>
      </c>
      <c r="B31" s="207" t="s">
        <v>249</v>
      </c>
      <c r="C31" s="207" t="s">
        <v>199</v>
      </c>
      <c r="D31" s="438" t="s">
        <v>116</v>
      </c>
      <c r="E31" s="437" t="s">
        <v>585</v>
      </c>
      <c r="F31" s="439" t="s">
        <v>586</v>
      </c>
      <c r="G31" s="209">
        <f t="shared" si="0"/>
        <v>0</v>
      </c>
      <c r="H31" s="209"/>
      <c r="I31" s="417"/>
      <c r="J31" s="417"/>
    </row>
    <row r="32" spans="1:12" s="399" customFormat="1" ht="68.25" customHeight="1" x14ac:dyDescent="0.35">
      <c r="A32" s="207" t="s">
        <v>250</v>
      </c>
      <c r="B32" s="207" t="s">
        <v>251</v>
      </c>
      <c r="C32" s="207" t="s">
        <v>199</v>
      </c>
      <c r="D32" s="440" t="s">
        <v>252</v>
      </c>
      <c r="E32" s="437" t="s">
        <v>585</v>
      </c>
      <c r="F32" s="439" t="s">
        <v>586</v>
      </c>
      <c r="G32" s="209">
        <f t="shared" si="0"/>
        <v>4150000</v>
      </c>
      <c r="H32" s="209">
        <v>-480000</v>
      </c>
      <c r="I32" s="417">
        <v>4630000</v>
      </c>
      <c r="J32" s="417">
        <v>4630000</v>
      </c>
    </row>
    <row r="33" spans="1:12" customFormat="1" ht="42" hidden="1" customHeight="1" x14ac:dyDescent="0.3">
      <c r="A33" s="441" t="s">
        <v>253</v>
      </c>
      <c r="B33" s="442"/>
      <c r="C33" s="442"/>
      <c r="D33" s="443" t="s">
        <v>254</v>
      </c>
      <c r="E33" s="444"/>
      <c r="F33" s="445"/>
      <c r="G33" s="415">
        <f>SUM(G34)</f>
        <v>0</v>
      </c>
      <c r="H33" s="415">
        <f>SUM(H34)</f>
        <v>0</v>
      </c>
      <c r="I33" s="415">
        <f>SUM(I34)</f>
        <v>0</v>
      </c>
      <c r="J33" s="415">
        <f>SUM(J34)</f>
        <v>0</v>
      </c>
      <c r="L33" s="429"/>
    </row>
    <row r="34" spans="1:12" customFormat="1" ht="39.75" hidden="1" customHeight="1" x14ac:dyDescent="0.3">
      <c r="A34" s="441" t="s">
        <v>255</v>
      </c>
      <c r="B34" s="442"/>
      <c r="C34" s="442"/>
      <c r="D34" s="443" t="s">
        <v>254</v>
      </c>
      <c r="E34" s="444"/>
      <c r="F34" s="445"/>
      <c r="G34" s="415">
        <f>SUM(G35:G37)</f>
        <v>0</v>
      </c>
      <c r="H34" s="415">
        <f>SUM(H35:H37)</f>
        <v>0</v>
      </c>
      <c r="I34" s="415">
        <f>SUM(I35:I37)</f>
        <v>0</v>
      </c>
      <c r="J34" s="415">
        <f>SUM(J35:J37)</f>
        <v>0</v>
      </c>
      <c r="L34" s="446">
        <f>SUM(H34:I34)</f>
        <v>0</v>
      </c>
    </row>
    <row r="35" spans="1:12" customFormat="1" ht="62.25" hidden="1" customHeight="1" x14ac:dyDescent="0.35">
      <c r="A35" s="207" t="s">
        <v>261</v>
      </c>
      <c r="B35" s="207" t="s">
        <v>262</v>
      </c>
      <c r="C35" s="207" t="s">
        <v>263</v>
      </c>
      <c r="D35" s="208" t="s">
        <v>264</v>
      </c>
      <c r="E35" s="244" t="s">
        <v>605</v>
      </c>
      <c r="F35" s="266" t="s">
        <v>606</v>
      </c>
      <c r="G35" s="209">
        <f>SUM(H35:I35)</f>
        <v>0</v>
      </c>
      <c r="H35" s="209"/>
      <c r="I35" s="417"/>
      <c r="J35" s="415"/>
      <c r="L35" s="429"/>
    </row>
    <row r="36" spans="1:12" s="335" customFormat="1" ht="75" hidden="1" customHeight="1" x14ac:dyDescent="0.35">
      <c r="A36" s="287" t="s">
        <v>276</v>
      </c>
      <c r="B36" s="287" t="s">
        <v>277</v>
      </c>
      <c r="C36" s="287" t="s">
        <v>274</v>
      </c>
      <c r="D36" s="447" t="s">
        <v>278</v>
      </c>
      <c r="E36" s="288" t="s">
        <v>607</v>
      </c>
      <c r="F36" s="420" t="s">
        <v>608</v>
      </c>
      <c r="G36" s="215">
        <f>SUM(H36:I36)</f>
        <v>0</v>
      </c>
      <c r="H36" s="215"/>
      <c r="I36" s="421"/>
      <c r="J36" s="448"/>
      <c r="L36" s="429"/>
    </row>
    <row r="37" spans="1:12" s="87" customFormat="1" ht="57" hidden="1" customHeight="1" x14ac:dyDescent="0.35">
      <c r="A37" s="287" t="s">
        <v>276</v>
      </c>
      <c r="B37" s="287" t="s">
        <v>277</v>
      </c>
      <c r="C37" s="287" t="s">
        <v>274</v>
      </c>
      <c r="D37" s="447" t="s">
        <v>278</v>
      </c>
      <c r="E37" s="288" t="s">
        <v>591</v>
      </c>
      <c r="F37" s="420" t="s">
        <v>592</v>
      </c>
      <c r="G37" s="215">
        <f>SUM(H37:I37)</f>
        <v>0</v>
      </c>
      <c r="H37" s="421"/>
      <c r="I37" s="421"/>
      <c r="J37" s="421"/>
      <c r="L37" s="399"/>
    </row>
    <row r="38" spans="1:12" s="452" customFormat="1" ht="57.75" hidden="1" customHeight="1" x14ac:dyDescent="0.35">
      <c r="A38" s="441" t="s">
        <v>309</v>
      </c>
      <c r="B38" s="449"/>
      <c r="C38" s="449"/>
      <c r="D38" s="450" t="s">
        <v>609</v>
      </c>
      <c r="E38" s="244"/>
      <c r="F38" s="266"/>
      <c r="G38" s="451">
        <f>SUM(G39)</f>
        <v>0</v>
      </c>
      <c r="H38" s="451">
        <f>SUM(H39)</f>
        <v>0</v>
      </c>
      <c r="I38" s="451">
        <f>SUM(I39)</f>
        <v>0</v>
      </c>
      <c r="J38" s="451">
        <f>SUM(J39)</f>
        <v>0</v>
      </c>
      <c r="L38" s="327"/>
    </row>
    <row r="39" spans="1:12" s="452" customFormat="1" ht="60.75" hidden="1" customHeight="1" x14ac:dyDescent="0.35">
      <c r="A39" s="441" t="s">
        <v>311</v>
      </c>
      <c r="B39" s="449"/>
      <c r="C39" s="449"/>
      <c r="D39" s="450" t="s">
        <v>609</v>
      </c>
      <c r="E39" s="244"/>
      <c r="F39" s="266"/>
      <c r="G39" s="451">
        <f>SUM(G40:G58)</f>
        <v>0</v>
      </c>
      <c r="H39" s="451">
        <f>SUM(H40:H58)</f>
        <v>0</v>
      </c>
      <c r="I39" s="451">
        <f>SUM(I40:I58)</f>
        <v>0</v>
      </c>
      <c r="J39" s="451">
        <f>SUM(J40:J58)</f>
        <v>0</v>
      </c>
      <c r="L39" s="453">
        <f>SUM(H38:I38)</f>
        <v>0</v>
      </c>
    </row>
    <row r="40" spans="1:12" s="327" customFormat="1" ht="41.25" hidden="1" customHeight="1" x14ac:dyDescent="0.35">
      <c r="A40" s="207" t="s">
        <v>313</v>
      </c>
      <c r="B40" s="207" t="s">
        <v>314</v>
      </c>
      <c r="C40" s="207" t="s">
        <v>315</v>
      </c>
      <c r="D40" s="454" t="s">
        <v>316</v>
      </c>
      <c r="E40" s="437" t="s">
        <v>610</v>
      </c>
      <c r="F40" s="439" t="s">
        <v>611</v>
      </c>
      <c r="G40" s="209">
        <f t="shared" ref="G40:G59" si="1">SUM(H40:I40)</f>
        <v>0</v>
      </c>
      <c r="H40" s="209"/>
      <c r="I40" s="209"/>
      <c r="J40" s="209"/>
      <c r="L40" s="453"/>
    </row>
    <row r="41" spans="1:12" s="452" customFormat="1" ht="75" hidden="1" customHeight="1" x14ac:dyDescent="0.35">
      <c r="A41" s="287" t="s">
        <v>317</v>
      </c>
      <c r="B41" s="287" t="s">
        <v>318</v>
      </c>
      <c r="C41" s="287" t="s">
        <v>319</v>
      </c>
      <c r="D41" s="455" t="s">
        <v>320</v>
      </c>
      <c r="E41" s="428" t="s">
        <v>610</v>
      </c>
      <c r="F41" s="456" t="s">
        <v>611</v>
      </c>
      <c r="G41" s="215">
        <f t="shared" si="1"/>
        <v>0</v>
      </c>
      <c r="H41" s="215"/>
      <c r="I41" s="457"/>
      <c r="J41" s="457"/>
      <c r="L41" s="453"/>
    </row>
    <row r="42" spans="1:12" s="452" customFormat="1" ht="43.5" hidden="1" customHeight="1" x14ac:dyDescent="0.35">
      <c r="A42" s="287" t="s">
        <v>322</v>
      </c>
      <c r="B42" s="287" t="s">
        <v>323</v>
      </c>
      <c r="C42" s="287" t="s">
        <v>324</v>
      </c>
      <c r="D42" s="427" t="s">
        <v>325</v>
      </c>
      <c r="E42" s="428" t="s">
        <v>610</v>
      </c>
      <c r="F42" s="456" t="s">
        <v>611</v>
      </c>
      <c r="G42" s="215">
        <f t="shared" si="1"/>
        <v>0</v>
      </c>
      <c r="H42" s="458"/>
      <c r="I42" s="457"/>
      <c r="J42" s="457"/>
      <c r="L42" s="453"/>
    </row>
    <row r="43" spans="1:12" s="452" customFormat="1" ht="60.75" hidden="1" customHeight="1" x14ac:dyDescent="0.35">
      <c r="A43" s="287" t="s">
        <v>326</v>
      </c>
      <c r="B43" s="287" t="s">
        <v>327</v>
      </c>
      <c r="C43" s="287" t="s">
        <v>324</v>
      </c>
      <c r="D43" s="427" t="s">
        <v>328</v>
      </c>
      <c r="E43" s="428" t="s">
        <v>610</v>
      </c>
      <c r="F43" s="456" t="s">
        <v>611</v>
      </c>
      <c r="G43" s="215">
        <f t="shared" si="1"/>
        <v>0</v>
      </c>
      <c r="H43" s="459"/>
      <c r="I43" s="457"/>
      <c r="J43" s="457"/>
      <c r="L43" s="453"/>
    </row>
    <row r="44" spans="1:12" s="327" customFormat="1" ht="37.5" hidden="1" customHeight="1" x14ac:dyDescent="0.35">
      <c r="A44" s="207" t="s">
        <v>330</v>
      </c>
      <c r="B44" s="207" t="s">
        <v>331</v>
      </c>
      <c r="C44" s="207" t="s">
        <v>324</v>
      </c>
      <c r="D44" s="454" t="s">
        <v>332</v>
      </c>
      <c r="E44" s="437" t="s">
        <v>610</v>
      </c>
      <c r="F44" s="439" t="s">
        <v>611</v>
      </c>
      <c r="G44" s="209">
        <f t="shared" si="1"/>
        <v>0</v>
      </c>
      <c r="H44" s="209"/>
      <c r="I44" s="451"/>
      <c r="J44" s="451"/>
      <c r="L44" s="453"/>
    </row>
    <row r="45" spans="1:12" s="327" customFormat="1" ht="38.25" hidden="1" customHeight="1" x14ac:dyDescent="0.35">
      <c r="A45" s="207" t="s">
        <v>333</v>
      </c>
      <c r="B45" s="207" t="s">
        <v>334</v>
      </c>
      <c r="C45" s="207" t="s">
        <v>324</v>
      </c>
      <c r="D45" s="454" t="s">
        <v>335</v>
      </c>
      <c r="E45" s="437" t="s">
        <v>610</v>
      </c>
      <c r="F45" s="439" t="s">
        <v>611</v>
      </c>
      <c r="G45" s="209">
        <f t="shared" si="1"/>
        <v>0</v>
      </c>
      <c r="H45" s="209"/>
      <c r="I45" s="451"/>
      <c r="J45" s="451"/>
      <c r="L45" s="453"/>
    </row>
    <row r="46" spans="1:12" s="327" customFormat="1" ht="56.25" hidden="1" customHeight="1" x14ac:dyDescent="0.35">
      <c r="A46" s="259" t="s">
        <v>336</v>
      </c>
      <c r="B46" s="266">
        <v>3031</v>
      </c>
      <c r="C46" s="266">
        <v>1030</v>
      </c>
      <c r="D46" s="244" t="s">
        <v>339</v>
      </c>
      <c r="E46" s="208" t="s">
        <v>612</v>
      </c>
      <c r="F46" s="266" t="s">
        <v>613</v>
      </c>
      <c r="G46" s="209">
        <f t="shared" si="1"/>
        <v>0</v>
      </c>
      <c r="H46" s="209"/>
      <c r="I46" s="209"/>
      <c r="J46" s="209"/>
      <c r="L46" s="446"/>
    </row>
    <row r="47" spans="1:12" s="6" customFormat="1" ht="60" hidden="1" customHeight="1" x14ac:dyDescent="0.35">
      <c r="A47" s="259" t="s">
        <v>340</v>
      </c>
      <c r="B47" s="248" t="s">
        <v>341</v>
      </c>
      <c r="C47" s="249" t="s">
        <v>269</v>
      </c>
      <c r="D47" s="244" t="s">
        <v>342</v>
      </c>
      <c r="E47" s="244" t="s">
        <v>612</v>
      </c>
      <c r="F47" s="266" t="s">
        <v>613</v>
      </c>
      <c r="G47" s="209">
        <f t="shared" si="1"/>
        <v>0</v>
      </c>
      <c r="H47" s="209"/>
      <c r="I47" s="417"/>
      <c r="J47" s="417"/>
      <c r="L47" s="327"/>
    </row>
    <row r="48" spans="1:12" s="461" customFormat="1" ht="59.25" hidden="1" customHeight="1" x14ac:dyDescent="0.35">
      <c r="A48" s="259" t="s">
        <v>343</v>
      </c>
      <c r="B48" s="259" t="s">
        <v>344</v>
      </c>
      <c r="C48" s="229" t="s">
        <v>269</v>
      </c>
      <c r="D48" s="460" t="s">
        <v>345</v>
      </c>
      <c r="E48" s="208" t="s">
        <v>612</v>
      </c>
      <c r="F48" s="266" t="s">
        <v>613</v>
      </c>
      <c r="G48" s="209">
        <f t="shared" si="1"/>
        <v>0</v>
      </c>
      <c r="H48" s="209"/>
      <c r="I48" s="417"/>
      <c r="J48" s="417"/>
      <c r="L48" s="462"/>
    </row>
    <row r="49" spans="1:12" s="461" customFormat="1" ht="62.25" hidden="1" customHeight="1" x14ac:dyDescent="0.35">
      <c r="A49" s="259" t="s">
        <v>346</v>
      </c>
      <c r="B49" s="259" t="s">
        <v>347</v>
      </c>
      <c r="C49" s="229" t="s">
        <v>269</v>
      </c>
      <c r="D49" s="244" t="s">
        <v>348</v>
      </c>
      <c r="E49" s="208" t="s">
        <v>612</v>
      </c>
      <c r="F49" s="266" t="s">
        <v>613</v>
      </c>
      <c r="G49" s="209">
        <f t="shared" si="1"/>
        <v>0</v>
      </c>
      <c r="H49" s="209"/>
      <c r="I49" s="417"/>
      <c r="J49" s="417"/>
      <c r="L49" s="462"/>
    </row>
    <row r="50" spans="1:12" s="464" customFormat="1" ht="64.5" hidden="1" customHeight="1" x14ac:dyDescent="0.35">
      <c r="A50" s="287" t="s">
        <v>356</v>
      </c>
      <c r="B50" s="287" t="s">
        <v>357</v>
      </c>
      <c r="C50" s="287" t="s">
        <v>207</v>
      </c>
      <c r="D50" s="463" t="s">
        <v>358</v>
      </c>
      <c r="E50" s="428"/>
      <c r="F50" s="420"/>
      <c r="G50" s="215">
        <f t="shared" si="1"/>
        <v>0</v>
      </c>
      <c r="H50" s="215"/>
      <c r="I50" s="421"/>
      <c r="J50" s="421"/>
      <c r="L50" s="462"/>
    </row>
    <row r="51" spans="1:12" s="464" customFormat="1" ht="72" hidden="1" customHeight="1" x14ac:dyDescent="0.35">
      <c r="A51" s="287" t="s">
        <v>614</v>
      </c>
      <c r="B51" s="287" t="s">
        <v>388</v>
      </c>
      <c r="C51" s="287" t="s">
        <v>207</v>
      </c>
      <c r="D51" s="463" t="s">
        <v>389</v>
      </c>
      <c r="E51" s="428" t="s">
        <v>615</v>
      </c>
      <c r="F51" s="420" t="s">
        <v>616</v>
      </c>
      <c r="G51" s="215">
        <f t="shared" si="1"/>
        <v>0</v>
      </c>
      <c r="H51" s="215"/>
      <c r="I51" s="421"/>
      <c r="J51" s="421"/>
      <c r="L51" s="462"/>
    </row>
    <row r="52" spans="1:12" s="464" customFormat="1" ht="73.5" hidden="1" customHeight="1" x14ac:dyDescent="0.35">
      <c r="A52" s="465" t="s">
        <v>367</v>
      </c>
      <c r="B52" s="466" t="s">
        <v>368</v>
      </c>
      <c r="C52" s="287" t="s">
        <v>338</v>
      </c>
      <c r="D52" s="435" t="s">
        <v>617</v>
      </c>
      <c r="E52" s="428" t="s">
        <v>618</v>
      </c>
      <c r="F52" s="420" t="s">
        <v>619</v>
      </c>
      <c r="G52" s="215">
        <f t="shared" si="1"/>
        <v>0</v>
      </c>
      <c r="H52" s="215"/>
      <c r="I52" s="421"/>
      <c r="J52" s="421"/>
      <c r="L52" s="462"/>
    </row>
    <row r="53" spans="1:12" s="87" customFormat="1" ht="54.75" hidden="1" customHeight="1" x14ac:dyDescent="0.35">
      <c r="A53" s="207" t="s">
        <v>370</v>
      </c>
      <c r="B53" s="259" t="s">
        <v>371</v>
      </c>
      <c r="C53" s="207" t="s">
        <v>372</v>
      </c>
      <c r="D53" s="436" t="s">
        <v>373</v>
      </c>
      <c r="E53" s="244" t="s">
        <v>612</v>
      </c>
      <c r="F53" s="266" t="s">
        <v>613</v>
      </c>
      <c r="G53" s="209">
        <f t="shared" si="1"/>
        <v>0</v>
      </c>
      <c r="H53" s="417"/>
      <c r="I53" s="421"/>
      <c r="J53" s="421"/>
      <c r="L53" s="327"/>
    </row>
    <row r="54" spans="1:12" s="87" customFormat="1" ht="54" hidden="1" customHeight="1" x14ac:dyDescent="0.35">
      <c r="A54" s="207" t="s">
        <v>370</v>
      </c>
      <c r="B54" s="259" t="s">
        <v>371</v>
      </c>
      <c r="C54" s="207" t="s">
        <v>372</v>
      </c>
      <c r="D54" s="253" t="s">
        <v>373</v>
      </c>
      <c r="E54" s="244" t="s">
        <v>620</v>
      </c>
      <c r="F54" s="266" t="s">
        <v>621</v>
      </c>
      <c r="G54" s="209">
        <f t="shared" si="1"/>
        <v>0</v>
      </c>
      <c r="H54" s="417"/>
      <c r="I54" s="421"/>
      <c r="J54" s="421"/>
      <c r="L54" s="327"/>
    </row>
    <row r="55" spans="1:12" s="87" customFormat="1" ht="70.95" hidden="1" customHeight="1" x14ac:dyDescent="0.35">
      <c r="A55" s="207" t="s">
        <v>370</v>
      </c>
      <c r="B55" s="259" t="s">
        <v>371</v>
      </c>
      <c r="C55" s="207" t="s">
        <v>372</v>
      </c>
      <c r="D55" s="253" t="s">
        <v>373</v>
      </c>
      <c r="E55" s="244" t="s">
        <v>585</v>
      </c>
      <c r="F55" s="266" t="s">
        <v>586</v>
      </c>
      <c r="G55" s="209">
        <f t="shared" si="1"/>
        <v>0</v>
      </c>
      <c r="H55" s="417"/>
      <c r="I55" s="421"/>
      <c r="J55" s="421"/>
      <c r="L55" s="327"/>
    </row>
    <row r="56" spans="1:12" s="87" customFormat="1" ht="94.5" hidden="1" customHeight="1" x14ac:dyDescent="0.35">
      <c r="A56" s="465" t="s">
        <v>374</v>
      </c>
      <c r="B56" s="465" t="s">
        <v>375</v>
      </c>
      <c r="C56" s="287" t="s">
        <v>376</v>
      </c>
      <c r="D56" s="467" t="s">
        <v>377</v>
      </c>
      <c r="E56" s="288" t="s">
        <v>622</v>
      </c>
      <c r="F56" s="420" t="s">
        <v>623</v>
      </c>
      <c r="G56" s="215">
        <f t="shared" si="1"/>
        <v>0</v>
      </c>
      <c r="H56" s="421"/>
      <c r="I56" s="421"/>
      <c r="J56" s="421"/>
      <c r="L56" s="327"/>
    </row>
    <row r="57" spans="1:12" s="87" customFormat="1" ht="74.25" hidden="1" customHeight="1" x14ac:dyDescent="0.35">
      <c r="A57" s="468" t="s">
        <v>378</v>
      </c>
      <c r="B57" s="287" t="s">
        <v>240</v>
      </c>
      <c r="C57" s="287" t="s">
        <v>231</v>
      </c>
      <c r="D57" s="469" t="s">
        <v>241</v>
      </c>
      <c r="E57" s="288" t="s">
        <v>585</v>
      </c>
      <c r="F57" s="420" t="s">
        <v>586</v>
      </c>
      <c r="G57" s="215">
        <f t="shared" si="1"/>
        <v>0</v>
      </c>
      <c r="H57" s="215"/>
      <c r="I57" s="421"/>
      <c r="J57" s="421"/>
      <c r="L57" s="327"/>
    </row>
    <row r="58" spans="1:12" s="87" customFormat="1" ht="15.75" hidden="1" customHeight="1" x14ac:dyDescent="0.35">
      <c r="A58" s="287" t="s">
        <v>379</v>
      </c>
      <c r="B58" s="287" t="s">
        <v>249</v>
      </c>
      <c r="C58" s="287" t="s">
        <v>199</v>
      </c>
      <c r="D58" s="469" t="s">
        <v>116</v>
      </c>
      <c r="E58" s="288" t="s">
        <v>618</v>
      </c>
      <c r="F58" s="420" t="s">
        <v>619</v>
      </c>
      <c r="G58" s="215">
        <f t="shared" si="1"/>
        <v>0</v>
      </c>
      <c r="H58" s="215"/>
      <c r="I58" s="421"/>
      <c r="J58" s="421"/>
      <c r="L58" s="327"/>
    </row>
    <row r="59" spans="1:12" customFormat="1" ht="54" hidden="1" customHeight="1" x14ac:dyDescent="0.35">
      <c r="A59" s="441" t="s">
        <v>380</v>
      </c>
      <c r="B59" s="470"/>
      <c r="C59" s="470"/>
      <c r="D59" s="450" t="s">
        <v>381</v>
      </c>
      <c r="E59" s="244"/>
      <c r="F59" s="266"/>
      <c r="G59" s="451">
        <f t="shared" si="1"/>
        <v>0</v>
      </c>
      <c r="H59" s="415">
        <f>SUM(H60)</f>
        <v>0</v>
      </c>
      <c r="I59" s="415">
        <f>SUM(I60)</f>
        <v>0</v>
      </c>
      <c r="J59" s="415">
        <f>SUM(J60)</f>
        <v>0</v>
      </c>
      <c r="L59" s="429"/>
    </row>
    <row r="60" spans="1:12" customFormat="1" ht="57" hidden="1" customHeight="1" x14ac:dyDescent="0.35">
      <c r="A60" s="441" t="s">
        <v>382</v>
      </c>
      <c r="B60" s="470"/>
      <c r="C60" s="470"/>
      <c r="D60" s="450" t="s">
        <v>381</v>
      </c>
      <c r="E60" s="244"/>
      <c r="F60" s="266"/>
      <c r="G60" s="415">
        <f>SUM(G62:G73)</f>
        <v>0</v>
      </c>
      <c r="H60" s="415">
        <f>SUM(H62:H73)</f>
        <v>0</v>
      </c>
      <c r="I60" s="415">
        <f>SUM(I62:I73)</f>
        <v>0</v>
      </c>
      <c r="J60" s="415">
        <f>SUM(J62:J73)</f>
        <v>0</v>
      </c>
      <c r="L60" s="453">
        <f>SUM(H60:I60)</f>
        <v>0</v>
      </c>
    </row>
    <row r="61" spans="1:12" s="335" customFormat="1" ht="64.5" hidden="1" customHeight="1" x14ac:dyDescent="0.35">
      <c r="A61" s="287" t="s">
        <v>384</v>
      </c>
      <c r="B61" s="287" t="s">
        <v>385</v>
      </c>
      <c r="C61" s="287" t="s">
        <v>270</v>
      </c>
      <c r="D61" s="471" t="s">
        <v>386</v>
      </c>
      <c r="E61" s="288" t="s">
        <v>591</v>
      </c>
      <c r="F61" s="420" t="s">
        <v>592</v>
      </c>
      <c r="G61" s="215">
        <f t="shared" ref="G61:G74" si="2">SUM(H61:I61)</f>
        <v>0</v>
      </c>
      <c r="H61" s="421"/>
      <c r="I61" s="421"/>
      <c r="J61" s="421"/>
      <c r="L61" s="453"/>
    </row>
    <row r="62" spans="1:12" customFormat="1" ht="57.75" hidden="1" customHeight="1" x14ac:dyDescent="0.35">
      <c r="A62" s="207" t="s">
        <v>387</v>
      </c>
      <c r="B62" s="207" t="s">
        <v>388</v>
      </c>
      <c r="C62" s="207" t="s">
        <v>207</v>
      </c>
      <c r="D62" s="232" t="s">
        <v>389</v>
      </c>
      <c r="E62" s="244" t="s">
        <v>595</v>
      </c>
      <c r="F62" s="266" t="s">
        <v>596</v>
      </c>
      <c r="G62" s="209">
        <f t="shared" si="2"/>
        <v>0</v>
      </c>
      <c r="H62" s="417"/>
      <c r="I62" s="415"/>
      <c r="J62" s="415"/>
      <c r="L62" s="446"/>
    </row>
    <row r="63" spans="1:12" s="335" customFormat="1" ht="72.599999999999994" hidden="1" customHeight="1" x14ac:dyDescent="0.35">
      <c r="A63" s="287" t="s">
        <v>624</v>
      </c>
      <c r="B63" s="287" t="s">
        <v>371</v>
      </c>
      <c r="C63" s="287" t="s">
        <v>372</v>
      </c>
      <c r="D63" s="471" t="s">
        <v>373</v>
      </c>
      <c r="E63" s="288" t="s">
        <v>625</v>
      </c>
      <c r="F63" s="420" t="s">
        <v>616</v>
      </c>
      <c r="G63" s="215">
        <f t="shared" si="2"/>
        <v>0</v>
      </c>
      <c r="H63" s="421"/>
      <c r="I63" s="448"/>
      <c r="J63" s="448"/>
      <c r="L63" s="429"/>
    </row>
    <row r="64" spans="1:12" s="6" customFormat="1" ht="115.5" hidden="1" customHeight="1" x14ac:dyDescent="0.35">
      <c r="A64" s="423" t="s">
        <v>390</v>
      </c>
      <c r="B64" s="423" t="s">
        <v>391</v>
      </c>
      <c r="C64" s="423" t="s">
        <v>207</v>
      </c>
      <c r="D64" s="214" t="s">
        <v>392</v>
      </c>
      <c r="E64" s="244" t="s">
        <v>626</v>
      </c>
      <c r="F64" s="266" t="s">
        <v>627</v>
      </c>
      <c r="G64" s="209">
        <f t="shared" si="2"/>
        <v>0</v>
      </c>
      <c r="H64" s="209"/>
      <c r="I64" s="417"/>
      <c r="J64" s="472"/>
      <c r="L64" s="399"/>
    </row>
    <row r="65" spans="1:12" s="87" customFormat="1" ht="59.25" hidden="1" customHeight="1" x14ac:dyDescent="0.35">
      <c r="A65" s="287" t="s">
        <v>393</v>
      </c>
      <c r="B65" s="287" t="s">
        <v>394</v>
      </c>
      <c r="C65" s="287" t="s">
        <v>395</v>
      </c>
      <c r="D65" s="471" t="s">
        <v>396</v>
      </c>
      <c r="E65" s="288" t="s">
        <v>591</v>
      </c>
      <c r="F65" s="420" t="s">
        <v>592</v>
      </c>
      <c r="G65" s="215">
        <f t="shared" si="2"/>
        <v>0</v>
      </c>
      <c r="H65" s="215"/>
      <c r="I65" s="421"/>
      <c r="J65" s="421"/>
      <c r="L65" s="399"/>
    </row>
    <row r="66" spans="1:12" s="335" customFormat="1" ht="43.5" hidden="1" customHeight="1" x14ac:dyDescent="0.35">
      <c r="A66" s="222" t="s">
        <v>401</v>
      </c>
      <c r="B66" s="222" t="s">
        <v>402</v>
      </c>
      <c r="C66" s="222" t="s">
        <v>403</v>
      </c>
      <c r="D66" s="279" t="s">
        <v>404</v>
      </c>
      <c r="E66" s="244" t="s">
        <v>628</v>
      </c>
      <c r="F66" s="266" t="s">
        <v>629</v>
      </c>
      <c r="G66" s="209">
        <f t="shared" si="2"/>
        <v>0</v>
      </c>
      <c r="H66" s="417"/>
      <c r="I66" s="417"/>
      <c r="J66" s="417"/>
      <c r="L66" s="429"/>
    </row>
    <row r="67" spans="1:12" s="335" customFormat="1" ht="36.75" hidden="1" customHeight="1" x14ac:dyDescent="0.35">
      <c r="A67" s="222" t="s">
        <v>405</v>
      </c>
      <c r="B67" s="222" t="s">
        <v>406</v>
      </c>
      <c r="C67" s="222" t="s">
        <v>403</v>
      </c>
      <c r="D67" s="279" t="s">
        <v>407</v>
      </c>
      <c r="E67" s="244" t="s">
        <v>628</v>
      </c>
      <c r="F67" s="266" t="s">
        <v>629</v>
      </c>
      <c r="G67" s="209">
        <f t="shared" si="2"/>
        <v>0</v>
      </c>
      <c r="H67" s="417"/>
      <c r="I67" s="417"/>
      <c r="J67" s="421"/>
      <c r="L67" s="429"/>
    </row>
    <row r="68" spans="1:12" s="335" customFormat="1" ht="36.75" hidden="1" customHeight="1" x14ac:dyDescent="0.35">
      <c r="A68" s="473" t="s">
        <v>408</v>
      </c>
      <c r="B68" s="287" t="s">
        <v>409</v>
      </c>
      <c r="C68" s="473" t="s">
        <v>410</v>
      </c>
      <c r="D68" s="447" t="s">
        <v>411</v>
      </c>
      <c r="E68" s="288" t="s">
        <v>591</v>
      </c>
      <c r="F68" s="420" t="s">
        <v>592</v>
      </c>
      <c r="G68" s="209">
        <f t="shared" si="2"/>
        <v>0</v>
      </c>
      <c r="H68" s="417"/>
      <c r="I68" s="417"/>
      <c r="J68" s="421"/>
      <c r="L68" s="429"/>
    </row>
    <row r="69" spans="1:12" customFormat="1" ht="54" hidden="1" customHeight="1" x14ac:dyDescent="0.35">
      <c r="A69" s="222" t="s">
        <v>408</v>
      </c>
      <c r="B69" s="207" t="s">
        <v>409</v>
      </c>
      <c r="C69" s="222" t="s">
        <v>410</v>
      </c>
      <c r="D69" s="208" t="s">
        <v>411</v>
      </c>
      <c r="E69" s="244" t="s">
        <v>607</v>
      </c>
      <c r="F69" s="266" t="s">
        <v>630</v>
      </c>
      <c r="G69" s="209">
        <f t="shared" si="2"/>
        <v>0</v>
      </c>
      <c r="H69" s="417"/>
      <c r="I69" s="417"/>
      <c r="J69" s="417"/>
      <c r="L69" s="429"/>
    </row>
    <row r="70" spans="1:12" s="335" customFormat="1" ht="55.5" hidden="1" customHeight="1" x14ac:dyDescent="0.35">
      <c r="A70" s="207" t="s">
        <v>412</v>
      </c>
      <c r="B70" s="207" t="s">
        <v>413</v>
      </c>
      <c r="C70" s="229" t="s">
        <v>410</v>
      </c>
      <c r="D70" s="208" t="s">
        <v>414</v>
      </c>
      <c r="E70" s="244" t="s">
        <v>607</v>
      </c>
      <c r="F70" s="266" t="s">
        <v>630</v>
      </c>
      <c r="G70" s="209">
        <f t="shared" si="2"/>
        <v>0</v>
      </c>
      <c r="H70" s="417"/>
      <c r="I70" s="417"/>
      <c r="J70" s="421"/>
      <c r="L70" s="429"/>
    </row>
    <row r="71" spans="1:12" s="87" customFormat="1" ht="75" hidden="1" customHeight="1" x14ac:dyDescent="0.35">
      <c r="A71" s="207" t="s">
        <v>418</v>
      </c>
      <c r="B71" s="207" t="s">
        <v>419</v>
      </c>
      <c r="C71" s="229" t="s">
        <v>410</v>
      </c>
      <c r="D71" s="437" t="s">
        <v>420</v>
      </c>
      <c r="E71" s="244" t="s">
        <v>607</v>
      </c>
      <c r="F71" s="266" t="s">
        <v>630</v>
      </c>
      <c r="G71" s="209">
        <f t="shared" si="2"/>
        <v>0</v>
      </c>
      <c r="H71" s="209"/>
      <c r="I71" s="417"/>
      <c r="J71" s="433"/>
      <c r="L71" s="399"/>
    </row>
    <row r="72" spans="1:12" s="335" customFormat="1" ht="53.25" hidden="1" customHeight="1" x14ac:dyDescent="0.35">
      <c r="A72" s="287" t="s">
        <v>421</v>
      </c>
      <c r="B72" s="287" t="s">
        <v>422</v>
      </c>
      <c r="C72" s="474" t="s">
        <v>423</v>
      </c>
      <c r="D72" s="288" t="s">
        <v>424</v>
      </c>
      <c r="E72" s="428" t="s">
        <v>631</v>
      </c>
      <c r="F72" s="456" t="s">
        <v>632</v>
      </c>
      <c r="G72" s="209">
        <f t="shared" si="2"/>
        <v>0</v>
      </c>
      <c r="H72" s="417"/>
      <c r="I72" s="417"/>
      <c r="J72" s="421"/>
      <c r="L72" s="429"/>
    </row>
    <row r="73" spans="1:12" customFormat="1" ht="57.75" hidden="1" customHeight="1" x14ac:dyDescent="0.35">
      <c r="A73" s="207" t="s">
        <v>425</v>
      </c>
      <c r="B73" s="207" t="s">
        <v>426</v>
      </c>
      <c r="C73" s="229" t="s">
        <v>427</v>
      </c>
      <c r="D73" s="208" t="s">
        <v>428</v>
      </c>
      <c r="E73" s="244" t="s">
        <v>633</v>
      </c>
      <c r="F73" s="266" t="s">
        <v>634</v>
      </c>
      <c r="G73" s="209">
        <f t="shared" si="2"/>
        <v>0</v>
      </c>
      <c r="H73" s="417"/>
      <c r="I73" s="417"/>
      <c r="J73" s="417"/>
      <c r="L73" s="429"/>
    </row>
    <row r="74" spans="1:12" s="335" customFormat="1" ht="72.75" customHeight="1" x14ac:dyDescent="0.35">
      <c r="A74" s="441" t="s">
        <v>429</v>
      </c>
      <c r="B74" s="470"/>
      <c r="C74" s="470"/>
      <c r="D74" s="443" t="s">
        <v>430</v>
      </c>
      <c r="E74" s="288"/>
      <c r="F74" s="420"/>
      <c r="G74" s="451">
        <f t="shared" si="2"/>
        <v>2255616</v>
      </c>
      <c r="H74" s="415">
        <f>SUM(H75)</f>
        <v>460660</v>
      </c>
      <c r="I74" s="415">
        <f>SUM(I75)</f>
        <v>1794956</v>
      </c>
      <c r="J74" s="415">
        <f>SUM(J75)</f>
        <v>0</v>
      </c>
      <c r="L74" s="429"/>
    </row>
    <row r="75" spans="1:12" s="335" customFormat="1" ht="67.5" customHeight="1" x14ac:dyDescent="0.35">
      <c r="A75" s="441" t="s">
        <v>431</v>
      </c>
      <c r="B75" s="470"/>
      <c r="C75" s="470"/>
      <c r="D75" s="443" t="s">
        <v>430</v>
      </c>
      <c r="E75" s="288"/>
      <c r="F75" s="420"/>
      <c r="G75" s="451">
        <f>SUM(G76:G102)</f>
        <v>2255616</v>
      </c>
      <c r="H75" s="451">
        <f>SUM(H76:H102)</f>
        <v>460660</v>
      </c>
      <c r="I75" s="451">
        <f>SUM(I76:I102)</f>
        <v>1794956</v>
      </c>
      <c r="J75" s="451">
        <f>SUM(J76:J102)</f>
        <v>0</v>
      </c>
      <c r="L75" s="446">
        <f>SUM(H75:I75)</f>
        <v>2255616</v>
      </c>
    </row>
    <row r="76" spans="1:12" s="335" customFormat="1" ht="116.25" hidden="1" customHeight="1" x14ac:dyDescent="0.35">
      <c r="A76" s="287" t="s">
        <v>432</v>
      </c>
      <c r="B76" s="287" t="s">
        <v>196</v>
      </c>
      <c r="C76" s="287" t="s">
        <v>193</v>
      </c>
      <c r="D76" s="288" t="s">
        <v>433</v>
      </c>
      <c r="E76" s="288"/>
      <c r="F76" s="420"/>
      <c r="G76" s="215">
        <f t="shared" ref="G76:G102" si="3">SUM(H76:I76)</f>
        <v>0</v>
      </c>
      <c r="H76" s="215"/>
      <c r="I76" s="457"/>
      <c r="J76" s="457"/>
      <c r="L76" s="446"/>
    </row>
    <row r="77" spans="1:12" s="476" customFormat="1" ht="93.75" hidden="1" customHeight="1" x14ac:dyDescent="0.35">
      <c r="A77" s="426" t="s">
        <v>435</v>
      </c>
      <c r="B77" s="426" t="s">
        <v>262</v>
      </c>
      <c r="C77" s="475" t="s">
        <v>263</v>
      </c>
      <c r="D77" s="428" t="s">
        <v>264</v>
      </c>
      <c r="E77" s="428"/>
      <c r="F77" s="456"/>
      <c r="G77" s="215">
        <f t="shared" si="3"/>
        <v>0</v>
      </c>
      <c r="H77" s="215"/>
      <c r="I77" s="215"/>
      <c r="J77" s="215"/>
      <c r="L77" s="446"/>
    </row>
    <row r="78" spans="1:12" s="476" customFormat="1" ht="113.25" hidden="1" customHeight="1" x14ac:dyDescent="0.35">
      <c r="A78" s="426" t="s">
        <v>436</v>
      </c>
      <c r="B78" s="426" t="s">
        <v>314</v>
      </c>
      <c r="C78" s="426" t="s">
        <v>315</v>
      </c>
      <c r="D78" s="435" t="s">
        <v>316</v>
      </c>
      <c r="E78" s="428"/>
      <c r="F78" s="456"/>
      <c r="G78" s="215">
        <f t="shared" si="3"/>
        <v>0</v>
      </c>
      <c r="H78" s="215"/>
      <c r="I78" s="215"/>
      <c r="J78" s="215"/>
      <c r="L78" s="446"/>
    </row>
    <row r="79" spans="1:12" s="335" customFormat="1" ht="118.5" hidden="1" customHeight="1" x14ac:dyDescent="0.35">
      <c r="A79" s="426" t="s">
        <v>437</v>
      </c>
      <c r="B79" s="426" t="s">
        <v>438</v>
      </c>
      <c r="C79" s="426" t="s">
        <v>376</v>
      </c>
      <c r="D79" s="428" t="s">
        <v>439</v>
      </c>
      <c r="E79" s="428"/>
      <c r="F79" s="456"/>
      <c r="G79" s="215">
        <f t="shared" si="3"/>
        <v>0</v>
      </c>
      <c r="H79" s="421"/>
      <c r="I79" s="421"/>
      <c r="J79" s="421"/>
      <c r="L79" s="429"/>
    </row>
    <row r="80" spans="1:12" s="335" customFormat="1" ht="76.5" hidden="1" customHeight="1" x14ac:dyDescent="0.35">
      <c r="A80" s="426" t="s">
        <v>437</v>
      </c>
      <c r="B80" s="426" t="s">
        <v>438</v>
      </c>
      <c r="C80" s="426" t="s">
        <v>376</v>
      </c>
      <c r="D80" s="428" t="s">
        <v>439</v>
      </c>
      <c r="E80" s="428" t="s">
        <v>635</v>
      </c>
      <c r="F80" s="456" t="s">
        <v>636</v>
      </c>
      <c r="G80" s="215">
        <f t="shared" si="3"/>
        <v>0</v>
      </c>
      <c r="H80" s="421"/>
      <c r="I80" s="421"/>
      <c r="J80" s="421"/>
      <c r="L80" s="429"/>
    </row>
    <row r="81" spans="1:12" customFormat="1" ht="0.75" hidden="1" customHeight="1" x14ac:dyDescent="0.35">
      <c r="A81" s="207" t="s">
        <v>440</v>
      </c>
      <c r="B81" s="207" t="s">
        <v>441</v>
      </c>
      <c r="C81" s="207" t="s">
        <v>442</v>
      </c>
      <c r="D81" s="477" t="s">
        <v>443</v>
      </c>
      <c r="E81" s="437" t="s">
        <v>637</v>
      </c>
      <c r="F81" s="266" t="s">
        <v>638</v>
      </c>
      <c r="G81" s="209">
        <f t="shared" si="3"/>
        <v>0</v>
      </c>
      <c r="H81" s="417"/>
      <c r="I81" s="417"/>
      <c r="J81" s="417"/>
      <c r="L81" s="429"/>
    </row>
    <row r="82" spans="1:12" s="335" customFormat="1" ht="78.75" hidden="1" customHeight="1" x14ac:dyDescent="0.35">
      <c r="A82" s="207" t="s">
        <v>444</v>
      </c>
      <c r="B82" s="207" t="s">
        <v>445</v>
      </c>
      <c r="C82" s="207" t="s">
        <v>442</v>
      </c>
      <c r="D82" s="244" t="s">
        <v>446</v>
      </c>
      <c r="E82" s="437" t="s">
        <v>637</v>
      </c>
      <c r="F82" s="266" t="s">
        <v>639</v>
      </c>
      <c r="G82" s="209">
        <f t="shared" si="3"/>
        <v>0</v>
      </c>
      <c r="H82" s="417"/>
      <c r="I82" s="417"/>
      <c r="J82" s="417"/>
      <c r="L82" s="429"/>
    </row>
    <row r="83" spans="1:12" s="335" customFormat="1" ht="48.75" hidden="1" customHeight="1" x14ac:dyDescent="0.35">
      <c r="A83" s="287" t="s">
        <v>447</v>
      </c>
      <c r="B83" s="287" t="s">
        <v>448</v>
      </c>
      <c r="C83" s="287" t="s">
        <v>442</v>
      </c>
      <c r="D83" s="288" t="s">
        <v>449</v>
      </c>
      <c r="E83" s="428"/>
      <c r="F83" s="420"/>
      <c r="G83" s="215">
        <f t="shared" si="3"/>
        <v>0</v>
      </c>
      <c r="H83" s="421"/>
      <c r="I83" s="421"/>
      <c r="J83" s="421"/>
      <c r="L83" s="429"/>
    </row>
    <row r="84" spans="1:12" s="335" customFormat="1" ht="70.5" hidden="1" customHeight="1" x14ac:dyDescent="0.35">
      <c r="A84" s="287" t="s">
        <v>450</v>
      </c>
      <c r="B84" s="287" t="s">
        <v>451</v>
      </c>
      <c r="C84" s="287" t="s">
        <v>442</v>
      </c>
      <c r="D84" s="288" t="s">
        <v>452</v>
      </c>
      <c r="E84" s="428" t="s">
        <v>637</v>
      </c>
      <c r="F84" s="420" t="s">
        <v>638</v>
      </c>
      <c r="G84" s="215">
        <f t="shared" si="3"/>
        <v>0</v>
      </c>
      <c r="H84" s="421"/>
      <c r="I84" s="421"/>
      <c r="J84" s="421"/>
      <c r="L84" s="429"/>
    </row>
    <row r="85" spans="1:12" s="479" customFormat="1" ht="94.5" hidden="1" customHeight="1" x14ac:dyDescent="0.35">
      <c r="A85" s="207" t="s">
        <v>453</v>
      </c>
      <c r="B85" s="207" t="s">
        <v>454</v>
      </c>
      <c r="C85" s="229" t="s">
        <v>442</v>
      </c>
      <c r="D85" s="478" t="s">
        <v>455</v>
      </c>
      <c r="E85" s="244" t="s">
        <v>640</v>
      </c>
      <c r="F85" s="266" t="s">
        <v>641</v>
      </c>
      <c r="G85" s="209">
        <f t="shared" si="3"/>
        <v>0</v>
      </c>
      <c r="H85" s="209"/>
      <c r="I85" s="209"/>
      <c r="J85" s="209"/>
      <c r="L85" s="399"/>
    </row>
    <row r="86" spans="1:12" s="479" customFormat="1" ht="78" hidden="1" customHeight="1" x14ac:dyDescent="0.35">
      <c r="A86" s="423" t="s">
        <v>456</v>
      </c>
      <c r="B86" s="423" t="s">
        <v>457</v>
      </c>
      <c r="C86" s="423" t="s">
        <v>442</v>
      </c>
      <c r="D86" s="477" t="s">
        <v>458</v>
      </c>
      <c r="E86" s="437" t="s">
        <v>637</v>
      </c>
      <c r="F86" s="266" t="s">
        <v>639</v>
      </c>
      <c r="G86" s="209">
        <f t="shared" si="3"/>
        <v>0</v>
      </c>
      <c r="H86" s="209"/>
      <c r="I86" s="417"/>
      <c r="J86" s="417"/>
      <c r="L86" s="399"/>
    </row>
    <row r="87" spans="1:12" s="479" customFormat="1" ht="81" hidden="1" customHeight="1" x14ac:dyDescent="0.35">
      <c r="A87" s="423" t="s">
        <v>456</v>
      </c>
      <c r="B87" s="423" t="s">
        <v>457</v>
      </c>
      <c r="C87" s="423" t="s">
        <v>442</v>
      </c>
      <c r="D87" s="477" t="s">
        <v>458</v>
      </c>
      <c r="E87" s="437" t="s">
        <v>642</v>
      </c>
      <c r="F87" s="266" t="s">
        <v>643</v>
      </c>
      <c r="G87" s="209">
        <f t="shared" si="3"/>
        <v>0</v>
      </c>
      <c r="H87" s="209"/>
      <c r="I87" s="417"/>
      <c r="J87" s="417"/>
      <c r="L87" s="399"/>
    </row>
    <row r="88" spans="1:12" s="483" customFormat="1" ht="58.5" hidden="1" customHeight="1" x14ac:dyDescent="0.35">
      <c r="A88" s="480" t="s">
        <v>456</v>
      </c>
      <c r="B88" s="480" t="s">
        <v>457</v>
      </c>
      <c r="C88" s="480" t="s">
        <v>442</v>
      </c>
      <c r="D88" s="481" t="s">
        <v>458</v>
      </c>
      <c r="E88" s="428" t="s">
        <v>591</v>
      </c>
      <c r="F88" s="420" t="s">
        <v>592</v>
      </c>
      <c r="G88" s="482">
        <f t="shared" si="3"/>
        <v>0</v>
      </c>
      <c r="H88" s="482"/>
      <c r="I88" s="421"/>
      <c r="J88" s="421"/>
      <c r="L88" s="399"/>
    </row>
    <row r="89" spans="1:12" s="335" customFormat="1" ht="81" hidden="1" customHeight="1" x14ac:dyDescent="0.35">
      <c r="A89" s="287" t="s">
        <v>459</v>
      </c>
      <c r="B89" s="287" t="s">
        <v>460</v>
      </c>
      <c r="C89" s="287" t="s">
        <v>461</v>
      </c>
      <c r="D89" s="288" t="s">
        <v>462</v>
      </c>
      <c r="E89" s="428" t="s">
        <v>637</v>
      </c>
      <c r="F89" s="420" t="s">
        <v>639</v>
      </c>
      <c r="G89" s="482">
        <f t="shared" si="3"/>
        <v>0</v>
      </c>
      <c r="H89" s="484"/>
      <c r="I89" s="448"/>
      <c r="J89" s="448"/>
      <c r="L89" s="429"/>
    </row>
    <row r="90" spans="1:12" s="335" customFormat="1" ht="117.75" hidden="1" customHeight="1" x14ac:dyDescent="0.35">
      <c r="A90" s="287" t="s">
        <v>473</v>
      </c>
      <c r="B90" s="287" t="s">
        <v>474</v>
      </c>
      <c r="C90" s="287" t="s">
        <v>223</v>
      </c>
      <c r="D90" s="288" t="s">
        <v>475</v>
      </c>
      <c r="E90" s="428"/>
      <c r="F90" s="420"/>
      <c r="G90" s="482">
        <f t="shared" si="3"/>
        <v>0</v>
      </c>
      <c r="H90" s="484"/>
      <c r="I90" s="421"/>
      <c r="J90" s="421"/>
      <c r="L90" s="429"/>
    </row>
    <row r="91" spans="1:12" s="335" customFormat="1" ht="60.75" hidden="1" customHeight="1" x14ac:dyDescent="0.35">
      <c r="A91" s="287" t="s">
        <v>463</v>
      </c>
      <c r="B91" s="287" t="s">
        <v>464</v>
      </c>
      <c r="C91" s="287" t="s">
        <v>465</v>
      </c>
      <c r="D91" s="288" t="s">
        <v>466</v>
      </c>
      <c r="E91" s="428"/>
      <c r="F91" s="420"/>
      <c r="G91" s="482">
        <f t="shared" si="3"/>
        <v>0</v>
      </c>
      <c r="H91" s="484"/>
      <c r="I91" s="421"/>
      <c r="J91" s="421"/>
      <c r="L91" s="429"/>
    </row>
    <row r="92" spans="1:12" s="335" customFormat="1" ht="81" hidden="1" customHeight="1" x14ac:dyDescent="0.35">
      <c r="A92" s="287" t="s">
        <v>463</v>
      </c>
      <c r="B92" s="287" t="s">
        <v>464</v>
      </c>
      <c r="C92" s="287" t="s">
        <v>465</v>
      </c>
      <c r="D92" s="288" t="s">
        <v>466</v>
      </c>
      <c r="E92" s="428" t="s">
        <v>635</v>
      </c>
      <c r="F92" s="420" t="s">
        <v>636</v>
      </c>
      <c r="G92" s="482">
        <f t="shared" si="3"/>
        <v>0</v>
      </c>
      <c r="H92" s="484"/>
      <c r="I92" s="421"/>
      <c r="J92" s="421"/>
      <c r="L92" s="429"/>
    </row>
    <row r="93" spans="1:12" s="335" customFormat="1" ht="54.75" hidden="1" customHeight="1" x14ac:dyDescent="0.35">
      <c r="A93" s="287" t="s">
        <v>467</v>
      </c>
      <c r="B93" s="287" t="s">
        <v>468</v>
      </c>
      <c r="C93" s="287" t="s">
        <v>465</v>
      </c>
      <c r="D93" s="288" t="s">
        <v>469</v>
      </c>
      <c r="E93" s="428"/>
      <c r="F93" s="420"/>
      <c r="G93" s="215">
        <f t="shared" si="3"/>
        <v>0</v>
      </c>
      <c r="H93" s="421"/>
      <c r="I93" s="421"/>
      <c r="J93" s="421"/>
      <c r="L93" s="429"/>
    </row>
    <row r="94" spans="1:12" s="335" customFormat="1" ht="93" hidden="1" customHeight="1" x14ac:dyDescent="0.35">
      <c r="A94" s="287" t="s">
        <v>470</v>
      </c>
      <c r="B94" s="287" t="s">
        <v>471</v>
      </c>
      <c r="C94" s="287" t="s">
        <v>465</v>
      </c>
      <c r="D94" s="288" t="s">
        <v>472</v>
      </c>
      <c r="E94" s="428"/>
      <c r="F94" s="420"/>
      <c r="G94" s="215">
        <f t="shared" si="3"/>
        <v>0</v>
      </c>
      <c r="H94" s="484"/>
      <c r="I94" s="421"/>
      <c r="J94" s="421"/>
      <c r="L94" s="429"/>
    </row>
    <row r="95" spans="1:12" s="335" customFormat="1" ht="93" hidden="1" customHeight="1" x14ac:dyDescent="0.35">
      <c r="A95" s="287" t="s">
        <v>476</v>
      </c>
      <c r="B95" s="287" t="s">
        <v>477</v>
      </c>
      <c r="C95" s="287" t="s">
        <v>465</v>
      </c>
      <c r="D95" s="288" t="s">
        <v>478</v>
      </c>
      <c r="E95" s="428"/>
      <c r="F95" s="420"/>
      <c r="G95" s="215">
        <f t="shared" si="3"/>
        <v>0</v>
      </c>
      <c r="H95" s="484"/>
      <c r="I95" s="421"/>
      <c r="J95" s="421"/>
      <c r="L95" s="429"/>
    </row>
    <row r="96" spans="1:12" s="335" customFormat="1" ht="81.75" hidden="1" customHeight="1" x14ac:dyDescent="0.35">
      <c r="A96" s="287" t="s">
        <v>479</v>
      </c>
      <c r="B96" s="287" t="s">
        <v>480</v>
      </c>
      <c r="C96" s="287" t="s">
        <v>481</v>
      </c>
      <c r="D96" s="288" t="s">
        <v>482</v>
      </c>
      <c r="E96" s="428"/>
      <c r="F96" s="420"/>
      <c r="G96" s="215">
        <f t="shared" si="3"/>
        <v>0</v>
      </c>
      <c r="H96" s="421"/>
      <c r="I96" s="421"/>
      <c r="J96" s="484"/>
      <c r="L96" s="429"/>
    </row>
    <row r="97" spans="1:12" customFormat="1" ht="75" customHeight="1" x14ac:dyDescent="0.35">
      <c r="A97" s="207" t="s">
        <v>479</v>
      </c>
      <c r="B97" s="207" t="s">
        <v>480</v>
      </c>
      <c r="C97" s="207" t="s">
        <v>481</v>
      </c>
      <c r="D97" s="244" t="s">
        <v>482</v>
      </c>
      <c r="E97" s="437" t="s">
        <v>637</v>
      </c>
      <c r="F97" s="266" t="s">
        <v>639</v>
      </c>
      <c r="G97" s="209">
        <f t="shared" si="3"/>
        <v>2255616</v>
      </c>
      <c r="H97" s="417">
        <v>460660</v>
      </c>
      <c r="I97" s="417">
        <v>1794956</v>
      </c>
      <c r="J97" s="417"/>
      <c r="L97" s="429"/>
    </row>
    <row r="98" spans="1:12" s="335" customFormat="1" ht="78" hidden="1" customHeight="1" x14ac:dyDescent="0.35">
      <c r="A98" s="287" t="s">
        <v>479</v>
      </c>
      <c r="B98" s="287" t="s">
        <v>480</v>
      </c>
      <c r="C98" s="287" t="s">
        <v>481</v>
      </c>
      <c r="D98" s="288" t="s">
        <v>482</v>
      </c>
      <c r="E98" s="428" t="s">
        <v>591</v>
      </c>
      <c r="F98" s="420" t="s">
        <v>592</v>
      </c>
      <c r="G98" s="215">
        <f t="shared" si="3"/>
        <v>0</v>
      </c>
      <c r="H98" s="421"/>
      <c r="I98" s="421"/>
      <c r="J98" s="421"/>
      <c r="L98" s="429"/>
    </row>
    <row r="99" spans="1:12" s="335" customFormat="1" ht="58.5" hidden="1" customHeight="1" x14ac:dyDescent="0.35">
      <c r="A99" s="287" t="s">
        <v>483</v>
      </c>
      <c r="B99" s="287" t="s">
        <v>422</v>
      </c>
      <c r="C99" s="474" t="s">
        <v>423</v>
      </c>
      <c r="D99" s="288" t="s">
        <v>424</v>
      </c>
      <c r="E99" s="428" t="s">
        <v>631</v>
      </c>
      <c r="F99" s="420" t="s">
        <v>632</v>
      </c>
      <c r="G99" s="215">
        <f t="shared" si="3"/>
        <v>0</v>
      </c>
      <c r="H99" s="421"/>
      <c r="I99" s="421"/>
      <c r="J99" s="421"/>
      <c r="L99" s="429"/>
    </row>
    <row r="100" spans="1:12" customFormat="1" ht="75.75" hidden="1" customHeight="1" x14ac:dyDescent="0.35">
      <c r="A100" s="207" t="s">
        <v>484</v>
      </c>
      <c r="B100" s="207" t="s">
        <v>485</v>
      </c>
      <c r="C100" s="229" t="s">
        <v>223</v>
      </c>
      <c r="D100" s="208" t="s">
        <v>486</v>
      </c>
      <c r="E100" s="437" t="s">
        <v>644</v>
      </c>
      <c r="F100" s="266" t="s">
        <v>645</v>
      </c>
      <c r="G100" s="209">
        <f t="shared" si="3"/>
        <v>0</v>
      </c>
      <c r="H100" s="417"/>
      <c r="I100" s="417"/>
      <c r="J100" s="417"/>
      <c r="L100" s="429"/>
    </row>
    <row r="101" spans="1:12" s="335" customFormat="1" ht="75.75" hidden="1" customHeight="1" x14ac:dyDescent="0.35">
      <c r="A101" s="287" t="s">
        <v>487</v>
      </c>
      <c r="B101" s="287" t="s">
        <v>240</v>
      </c>
      <c r="C101" s="287" t="s">
        <v>231</v>
      </c>
      <c r="D101" s="463" t="s">
        <v>241</v>
      </c>
      <c r="E101" s="428" t="s">
        <v>585</v>
      </c>
      <c r="F101" s="420" t="s">
        <v>586</v>
      </c>
      <c r="G101" s="215">
        <f t="shared" si="3"/>
        <v>0</v>
      </c>
      <c r="H101" s="215"/>
      <c r="I101" s="421"/>
      <c r="J101" s="421"/>
      <c r="L101" s="429"/>
    </row>
    <row r="102" spans="1:12" ht="57.75" hidden="1" customHeight="1" x14ac:dyDescent="0.35">
      <c r="A102" s="223" t="s">
        <v>488</v>
      </c>
      <c r="B102" s="207" t="s">
        <v>426</v>
      </c>
      <c r="C102" s="223" t="s">
        <v>427</v>
      </c>
      <c r="D102" s="224" t="s">
        <v>428</v>
      </c>
      <c r="E102" s="244" t="s">
        <v>633</v>
      </c>
      <c r="F102" s="266" t="s">
        <v>634</v>
      </c>
      <c r="G102" s="209">
        <f t="shared" si="3"/>
        <v>0</v>
      </c>
      <c r="H102" s="338"/>
      <c r="I102" s="417"/>
      <c r="J102" s="417"/>
      <c r="K102" s="6"/>
    </row>
    <row r="103" spans="1:12" s="335" customFormat="1" ht="58.5" hidden="1" customHeight="1" x14ac:dyDescent="0.35">
      <c r="A103" s="485" t="s">
        <v>489</v>
      </c>
      <c r="B103" s="486"/>
      <c r="C103" s="486"/>
      <c r="D103" s="487" t="s">
        <v>490</v>
      </c>
      <c r="E103" s="488"/>
      <c r="F103" s="489"/>
      <c r="G103" s="490">
        <f>SUM(G104)</f>
        <v>0</v>
      </c>
      <c r="H103" s="490">
        <f>SUM(H104)</f>
        <v>0</v>
      </c>
      <c r="I103" s="490">
        <f>SUM(I104)</f>
        <v>0</v>
      </c>
      <c r="J103" s="490">
        <f>SUM(J104)</f>
        <v>0</v>
      </c>
      <c r="L103" s="429"/>
    </row>
    <row r="104" spans="1:12" s="335" customFormat="1" ht="57" hidden="1" customHeight="1" x14ac:dyDescent="0.35">
      <c r="A104" s="485" t="s">
        <v>491</v>
      </c>
      <c r="B104" s="486"/>
      <c r="C104" s="486"/>
      <c r="D104" s="487" t="s">
        <v>490</v>
      </c>
      <c r="E104" s="488"/>
      <c r="F104" s="489"/>
      <c r="G104" s="491">
        <f>SUM(G105:G107)</f>
        <v>0</v>
      </c>
      <c r="H104" s="491">
        <f>SUM(H105:H107)</f>
        <v>0</v>
      </c>
      <c r="I104" s="491">
        <f>SUM(I105:I107)</f>
        <v>0</v>
      </c>
      <c r="J104" s="491">
        <f>SUM(J105:J107)</f>
        <v>0</v>
      </c>
      <c r="L104" s="453">
        <f>SUM(H103:I103)</f>
        <v>0</v>
      </c>
    </row>
    <row r="105" spans="1:12" s="335" customFormat="1" ht="73.5" hidden="1" customHeight="1" x14ac:dyDescent="0.35">
      <c r="A105" s="287" t="s">
        <v>493</v>
      </c>
      <c r="B105" s="287" t="s">
        <v>494</v>
      </c>
      <c r="C105" s="287" t="s">
        <v>465</v>
      </c>
      <c r="D105" s="492" t="s">
        <v>495</v>
      </c>
      <c r="E105" s="288" t="s">
        <v>646</v>
      </c>
      <c r="F105" s="420" t="s">
        <v>647</v>
      </c>
      <c r="G105" s="215">
        <f>SUM(H105:I105)</f>
        <v>0</v>
      </c>
      <c r="H105" s="421"/>
      <c r="I105" s="217"/>
      <c r="J105" s="217"/>
      <c r="L105" s="429"/>
    </row>
    <row r="106" spans="1:12" s="335" customFormat="1" ht="81" hidden="1" customHeight="1" x14ac:dyDescent="0.35">
      <c r="A106" s="287" t="s">
        <v>496</v>
      </c>
      <c r="B106" s="287" t="s">
        <v>497</v>
      </c>
      <c r="C106" s="287" t="s">
        <v>465</v>
      </c>
      <c r="D106" s="288" t="s">
        <v>498</v>
      </c>
      <c r="E106" s="288" t="s">
        <v>646</v>
      </c>
      <c r="F106" s="420" t="s">
        <v>647</v>
      </c>
      <c r="G106" s="215">
        <f>SUM(H106:I106)</f>
        <v>0</v>
      </c>
      <c r="H106" s="421"/>
      <c r="I106" s="217"/>
      <c r="J106" s="217"/>
      <c r="L106" s="429"/>
    </row>
    <row r="107" spans="1:12" s="335" customFormat="1" ht="96" hidden="1" customHeight="1" x14ac:dyDescent="0.35">
      <c r="A107" s="420">
        <v>1618821</v>
      </c>
      <c r="B107" s="420">
        <v>8821</v>
      </c>
      <c r="C107" s="480" t="s">
        <v>648</v>
      </c>
      <c r="D107" s="288" t="s">
        <v>649</v>
      </c>
      <c r="E107" s="288" t="s">
        <v>650</v>
      </c>
      <c r="F107" s="420" t="s">
        <v>651</v>
      </c>
      <c r="G107" s="215">
        <f>SUM(H107:I107)</f>
        <v>0</v>
      </c>
      <c r="H107" s="421"/>
      <c r="I107" s="421"/>
      <c r="J107" s="421"/>
      <c r="L107" s="429"/>
    </row>
    <row r="108" spans="1:12" s="496" customFormat="1" ht="23.25" customHeight="1" x14ac:dyDescent="0.3">
      <c r="A108" s="493" t="s">
        <v>147</v>
      </c>
      <c r="B108" s="493" t="s">
        <v>147</v>
      </c>
      <c r="C108" s="493" t="s">
        <v>147</v>
      </c>
      <c r="D108" s="494" t="s">
        <v>131</v>
      </c>
      <c r="E108" s="494" t="s">
        <v>147</v>
      </c>
      <c r="F108" s="494" t="s">
        <v>147</v>
      </c>
      <c r="G108" s="495">
        <f>SUM(G15,G34,G39,G60,G75,G104)</f>
        <v>6405616</v>
      </c>
      <c r="H108" s="495">
        <f>SUM(H15,H34,H39,H60,H75,H104)</f>
        <v>-19340</v>
      </c>
      <c r="I108" s="495">
        <f>SUM(I15,I34,I39,I60,I75,I104)</f>
        <v>6424956</v>
      </c>
      <c r="J108" s="495">
        <f>SUM(J15,J34,J39,J60,J75,J104)</f>
        <v>4630000</v>
      </c>
      <c r="L108" s="497">
        <f>SUM(L15:L104)</f>
        <v>6405616</v>
      </c>
    </row>
    <row r="109" spans="1:12" s="87" customFormat="1" ht="69" customHeight="1" x14ac:dyDescent="0.35">
      <c r="A109" s="498"/>
      <c r="B109" s="498"/>
      <c r="C109" s="498"/>
      <c r="D109" s="498"/>
      <c r="E109" s="498"/>
      <c r="F109" s="499"/>
      <c r="G109" s="499"/>
      <c r="H109" s="498"/>
      <c r="I109" s="498"/>
      <c r="L109" s="453">
        <f>SUM(H108:I108)</f>
        <v>6405616</v>
      </c>
    </row>
    <row r="110" spans="1:12" ht="71.25" customHeight="1" x14ac:dyDescent="0.35">
      <c r="A110" s="498"/>
      <c r="B110" s="498"/>
      <c r="C110" s="498"/>
      <c r="D110" s="498"/>
      <c r="E110" s="498"/>
      <c r="F110" s="499"/>
      <c r="G110" s="499"/>
      <c r="H110" s="500"/>
      <c r="I110" s="500"/>
      <c r="K110" s="6"/>
    </row>
    <row r="111" spans="1:12" ht="18" x14ac:dyDescent="0.35">
      <c r="A111" s="498"/>
      <c r="B111" s="498"/>
      <c r="C111" s="498"/>
      <c r="D111" s="335"/>
      <c r="E111" s="335"/>
      <c r="F111" s="501"/>
      <c r="G111" s="501"/>
      <c r="I111" s="500"/>
      <c r="K111" s="6"/>
    </row>
  </sheetData>
  <mergeCells count="13">
    <mergeCell ref="D5:I5"/>
    <mergeCell ref="D6:J6"/>
    <mergeCell ref="A8:B8"/>
    <mergeCell ref="A9:B9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</mergeCells>
  <pageMargins left="0.74791666666666701" right="0.196527777777778" top="0.23611111111111099" bottom="0.196527777777778" header="0" footer="0.511811023622047"/>
  <pageSetup paperSize="9" scale="60" orientation="landscape" horizontalDpi="300" verticalDpi="300" r:id="rId1"/>
  <headerFooter>
    <oddHeader>&amp;C&amp;P&amp;RПродовження додатку  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дод1</vt:lpstr>
      <vt:lpstr>дод2 </vt:lpstr>
      <vt:lpstr>дод3 </vt:lpstr>
      <vt:lpstr>дод4</vt:lpstr>
      <vt:lpstr>дод5 </vt:lpstr>
      <vt:lpstr>'дод3 '!Excel_BuiltIn__FilterDatabase</vt:lpstr>
      <vt:lpstr>'дод3 '!Заголовки_для_друку</vt:lpstr>
      <vt:lpstr>'дод5 '!Заголовки_для_друку</vt:lpstr>
      <vt:lpstr>дод1!Область_друку</vt:lpstr>
      <vt:lpstr>'дод2 '!Область_друку</vt:lpstr>
      <vt:lpstr>'дод3 '!Область_друку</vt:lpstr>
      <vt:lpstr>дод4!Область_друку</vt:lpstr>
      <vt:lpstr>'дод5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Dmitriy Andreev</cp:lastModifiedBy>
  <dcterms:modified xsi:type="dcterms:W3CDTF">2024-12-18T14:51:07Z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2004-12-22T09:46:33Z</dcterms:created>
  <dc:creator>Лена</dc:creator>
  <dc:description/>
  <dc:language>en-US</dc:language>
  <cp:lastModifiedBy>Леся Карпюк</cp:lastModifiedBy>
  <cp:lastPrinted>2024-04-26T09:11:15Z</cp:lastPrinted>
  <dcterms:modified xsi:type="dcterms:W3CDTF">2024-08-16T09:06:21Z</dcterms:modified>
  <cp:revision>0</cp:revision>
  <dc:subject/>
  <dc:title/>
</cp:coreProperties>
</file>