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15" documentId="13_ncr:1_{C76FB4A4-DD0B-4272-91C8-B3D720014695}" xr6:coauthVersionLast="47" xr6:coauthVersionMax="47" xr10:uidLastSave="{3FD5DC7E-A1CE-49A6-817F-D867EF3AF442}"/>
  <bookViews>
    <workbookView xWindow="-108" yWindow="-108" windowWidth="23256" windowHeight="12456" activeTab="1" xr2:uid="{00000000-000D-0000-FFFF-FFFF00000000}"/>
  </bookViews>
  <sheets>
    <sheet name="13.06" sheetId="2" r:id="rId1"/>
    <sheet name="Пояснюювальна" sheetId="3" r:id="rId2"/>
  </sheets>
  <definedNames>
    <definedName name="_xlnm._FilterDatabase" localSheetId="0" hidden="1">'13.06'!#REF!</definedName>
    <definedName name="_xlnm.Print_Titles" localSheetId="0">'13.06'!$2:$3</definedName>
    <definedName name="_xlnm.Print_Area" localSheetId="0">'13.06'!$C$1:$I$58</definedName>
    <definedName name="_xlnm.Print_Area" localSheetId="1">Пояснюювальна!$A$1:$H$71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3" l="1"/>
  <c r="G4" i="3"/>
  <c r="F26" i="3"/>
  <c r="F40" i="3"/>
  <c r="H70" i="3"/>
  <c r="E52" i="3"/>
  <c r="G50" i="3"/>
  <c r="G49" i="3"/>
  <c r="G48" i="3"/>
  <c r="F47" i="3"/>
  <c r="E47" i="3"/>
  <c r="G46" i="3"/>
  <c r="G45" i="3"/>
  <c r="G44" i="3"/>
  <c r="G43" i="3"/>
  <c r="G42" i="3"/>
  <c r="E40" i="3"/>
  <c r="G39" i="3"/>
  <c r="G38" i="3"/>
  <c r="G37" i="3"/>
  <c r="G36" i="3"/>
  <c r="G35" i="3"/>
  <c r="H34" i="3"/>
  <c r="H26" i="3" s="1"/>
  <c r="E34" i="3"/>
  <c r="G34" i="3" s="1"/>
  <c r="G33" i="3"/>
  <c r="G32" i="3"/>
  <c r="G31" i="3"/>
  <c r="G30" i="3"/>
  <c r="G29" i="3"/>
  <c r="G28" i="3"/>
  <c r="G27" i="3"/>
  <c r="E26" i="3"/>
  <c r="G25" i="3"/>
  <c r="G24" i="3"/>
  <c r="G23" i="3"/>
  <c r="G22" i="3"/>
  <c r="G21" i="3"/>
  <c r="G20" i="3"/>
  <c r="G19" i="3"/>
  <c r="F18" i="3"/>
  <c r="E18" i="3"/>
  <c r="G17" i="3"/>
  <c r="G16" i="3"/>
  <c r="G14" i="3"/>
  <c r="G13" i="3"/>
  <c r="G12" i="3"/>
  <c r="G11" i="3"/>
  <c r="G10" i="3"/>
  <c r="G9" i="3"/>
  <c r="G8" i="3"/>
  <c r="G7" i="3"/>
  <c r="G6" i="3"/>
  <c r="G5" i="3"/>
  <c r="F4" i="3"/>
  <c r="E4" i="3"/>
  <c r="G56" i="2"/>
  <c r="F56" i="2"/>
  <c r="F58" i="2"/>
  <c r="E56" i="2"/>
  <c r="G58" i="2"/>
  <c r="E58" i="2"/>
  <c r="E50" i="2"/>
  <c r="E54" i="2" s="1"/>
  <c r="G35" i="2"/>
  <c r="F51" i="3" l="1"/>
  <c r="F52" i="3" s="1"/>
  <c r="G52" i="3" s="1"/>
  <c r="E51" i="3"/>
  <c r="G26" i="3"/>
  <c r="G40" i="3"/>
  <c r="G47" i="3"/>
  <c r="G51" i="3"/>
  <c r="G18" i="3"/>
  <c r="G23" i="2"/>
  <c r="G24" i="2"/>
  <c r="G25" i="2"/>
  <c r="G26" i="2"/>
  <c r="G27" i="2"/>
  <c r="G28" i="2"/>
  <c r="G22" i="2"/>
  <c r="F21" i="2"/>
  <c r="E21" i="2"/>
  <c r="G21" i="2" l="1"/>
  <c r="F43" i="2" l="1"/>
  <c r="G40" i="2"/>
  <c r="G48" i="2" l="1"/>
  <c r="G52" i="2"/>
  <c r="G53" i="2"/>
  <c r="E7" i="2"/>
  <c r="E43" i="2"/>
  <c r="F29" i="2"/>
  <c r="E29" i="2"/>
  <c r="F7" i="2"/>
  <c r="G34" i="2"/>
  <c r="G41" i="2"/>
  <c r="G32" i="2"/>
  <c r="E37" i="2"/>
  <c r="G31" i="2"/>
  <c r="G33" i="2"/>
  <c r="G30" i="2"/>
  <c r="G38" i="2"/>
  <c r="G42" i="2"/>
  <c r="G39" i="2"/>
  <c r="H37" i="2"/>
  <c r="H76" i="2"/>
  <c r="G46" i="2"/>
  <c r="G29" i="2" l="1"/>
  <c r="G43" i="2"/>
  <c r="G7" i="2"/>
  <c r="G47" i="2"/>
  <c r="I58" i="2" l="1"/>
  <c r="G37" i="2"/>
  <c r="G19" i="2"/>
  <c r="G45" i="2" l="1"/>
  <c r="G49" i="2"/>
  <c r="G36" i="2"/>
  <c r="F50" i="2" l="1"/>
  <c r="F54" i="2" s="1"/>
  <c r="G51" i="2"/>
  <c r="G18" i="2"/>
  <c r="G17" i="2"/>
  <c r="G16" i="2"/>
  <c r="G20" i="2"/>
  <c r="G54" i="2" l="1"/>
  <c r="G50" i="2"/>
  <c r="G12" i="2"/>
  <c r="G13" i="2"/>
  <c r="G14" i="2"/>
  <c r="G15" i="2"/>
  <c r="E55" i="2"/>
  <c r="F55" i="2" l="1"/>
  <c r="G55" i="2" s="1"/>
  <c r="G11" i="2"/>
  <c r="H29" i="2"/>
  <c r="G10" i="2" l="1"/>
  <c r="G9" i="2"/>
  <c r="G8" i="2"/>
</calcChain>
</file>

<file path=xl/sharedStrings.xml><?xml version="1.0" encoding="utf-8"?>
<sst xmlns="http://schemas.openxmlformats.org/spreadsheetml/2006/main" count="245" uniqueCount="99">
  <si>
    <t>Пропозиції військової адміністрації</t>
  </si>
  <si>
    <t>№</t>
  </si>
  <si>
    <t>N</t>
  </si>
  <si>
    <t>КПКВ</t>
  </si>
  <si>
    <t>Найменування</t>
  </si>
  <si>
    <t>Загальний фонд</t>
  </si>
  <si>
    <t>Спеціальний фонд</t>
  </si>
  <si>
    <t>Всього, грн</t>
  </si>
  <si>
    <t>Примітка</t>
  </si>
  <si>
    <t>Виконавчий комітет</t>
  </si>
  <si>
    <t>1</t>
  </si>
  <si>
    <t>0210150</t>
  </si>
  <si>
    <t>Поточний ремонт пічного опалення приміщення с.Стара Рафалівка</t>
  </si>
  <si>
    <t>на опрацюванні</t>
  </si>
  <si>
    <t>0210160</t>
  </si>
  <si>
    <t>Служба у справах дітей. Оплата електроенергії</t>
  </si>
  <si>
    <t>зменшення резервного</t>
  </si>
  <si>
    <t>1.1</t>
  </si>
  <si>
    <t>2</t>
  </si>
  <si>
    <t>0217130</t>
  </si>
  <si>
    <t>Інвентаризація земель</t>
  </si>
  <si>
    <t>0219800</t>
  </si>
  <si>
    <t xml:space="preserve">Управління освіти </t>
  </si>
  <si>
    <t>0611021</t>
  </si>
  <si>
    <t>Департамент соціального захисту та гідності</t>
  </si>
  <si>
    <t xml:space="preserve">Разом  ВИДАТКИ </t>
  </si>
  <si>
    <t>вільні</t>
  </si>
  <si>
    <t>залишок на 24.04.</t>
  </si>
  <si>
    <t>сума по програмах</t>
  </si>
  <si>
    <t xml:space="preserve">                                           вільні залишки -</t>
  </si>
  <si>
    <t>Вараська міська військова адміністрація</t>
  </si>
  <si>
    <t>Департамент житлово-комунального господарства, майна та будівництва</t>
  </si>
  <si>
    <t>Департамент культури, туризму, молоді та спорту</t>
  </si>
  <si>
    <t>1014060</t>
  </si>
  <si>
    <t>Поточний ремонт чотирьохрядного баяна</t>
  </si>
  <si>
    <t>1216030</t>
  </si>
  <si>
    <t>1013140</t>
  </si>
  <si>
    <t>Оздоровлення та відпочинок дітей</t>
  </si>
  <si>
    <t>0818240</t>
  </si>
  <si>
    <t>Субвенція на виплату винагороди координаторам соціального проекту "Активні парки- локації здорової України"</t>
  </si>
  <si>
    <t>0810160</t>
  </si>
  <si>
    <t>0812145</t>
  </si>
  <si>
    <t>0615031</t>
  </si>
  <si>
    <t>0812010</t>
  </si>
  <si>
    <t>1217330</t>
  </si>
  <si>
    <t>1217461</t>
  </si>
  <si>
    <t>0812111</t>
  </si>
  <si>
    <t>1015062</t>
  </si>
  <si>
    <t>Фінансова підтримка участі команди юнаків ДЮСШ у міжнародному турнірі з футболу</t>
  </si>
  <si>
    <t xml:space="preserve">КНП ВМР "Вараський ЦПМД". Придбання легкового автомобіля - 900 000 грн. Надання фінансової підтримки - 560 000 грн.   </t>
  </si>
  <si>
    <t>Поточний ремонт покрівлі Сопачівського ліцею</t>
  </si>
  <si>
    <t>Придбання комп'ютерів та комплектуючих для департаменту соціального захисту та гідності</t>
  </si>
  <si>
    <t>КНП ВМР "ВБЛ". Оплата праці ,відрядження для фахівців ВЛК  на базі Рівненського обласного центру мобілізації</t>
  </si>
  <si>
    <t>КНП ВМР "ВБЛ". Поточний ремонт вхідної групи Центру психічного здоров'я</t>
  </si>
  <si>
    <t xml:space="preserve"> КП "Благоустрій". Витрати на електроенергію для вуличного освітлення</t>
  </si>
  <si>
    <t>перевикон</t>
  </si>
  <si>
    <t>перевиконання</t>
  </si>
  <si>
    <t>Субвенція Вараському РВП ГУНП на придбання спеціалізованого автомобіля та матеріалів для ремонту приміщення</t>
  </si>
  <si>
    <t>5010160</t>
  </si>
  <si>
    <t>5018240</t>
  </si>
  <si>
    <t>5010180</t>
  </si>
  <si>
    <t>1212010</t>
  </si>
  <si>
    <t>Поточний ремонт офісних приміщень департаменту культури та центру дозвілля</t>
  </si>
  <si>
    <t>1011060 1014060</t>
  </si>
  <si>
    <t>0611070</t>
  </si>
  <si>
    <t>Резервний фонд</t>
  </si>
  <si>
    <t>Вільний залишок коштів бюджету</t>
  </si>
  <si>
    <t>Перевиконання</t>
  </si>
  <si>
    <t>Поточний ремонт приміщень "Світ домашніх улюбленців" центру дитячої та юнацької творчості Вараської міської ради за адресою м-н Будівельників, 46, м.Вараш</t>
  </si>
  <si>
    <t>Перерозподіл коштів Вараського ліцею №1 для проведення ремонтів кабінетів, лабораторій та осередку "Захист України"</t>
  </si>
  <si>
    <t>Виготовлення ПКД "Автоматична система пожежної сигналізації та оповіщення людей про пожежу" Більськовільський ліцей, Вараський ліцей №6</t>
  </si>
  <si>
    <t xml:space="preserve">Виготовлення ПКД на капітальний ремонт покрівлі ДЮСШ ВМР, м-н. Вараш, 28в; "Сауна" (Реабілітаційно-відновлювальний комплекс ДЮСШ), м-н.Вараш, 28б. </t>
  </si>
  <si>
    <t>0611160</t>
  </si>
  <si>
    <t>Субвенція з бюджету Каноницької ТГ Вараському центру професійного розвитку педагогічних працівників</t>
  </si>
  <si>
    <t>Централізовані заходи з лікування онкологічних хворих</t>
  </si>
  <si>
    <t>КНП ВМР "ВБЛ". Перевезення членів позаштатної ВЛК до місць проведення ВЛК</t>
  </si>
  <si>
    <t>0813225</t>
  </si>
  <si>
    <t>Субвенція з державного бюджету на виплату грощової компенсації за належні для отримання жилі приміщення</t>
  </si>
  <si>
    <t xml:space="preserve">Додаткова потреба в коштах на виплату щомісячної грошової винагороди кращим спортсменам у 2025 році. </t>
  </si>
  <si>
    <t xml:space="preserve"> КП "Благоустрій". Витрати на регулювання водно-повітряного режиму осушених земель механічним методом та методом шлюзування</t>
  </si>
  <si>
    <t>(Завершення робіт) Будівництво водопровідної мережі Більськовільського ліцею-1372315 грн.  Реконструкція системи водовідведення (з влаштуванням локальних очисних споруд) Більськовільського ліцею- 39564 грн</t>
  </si>
  <si>
    <t xml:space="preserve">(Завершення робіт) Капітальний ремонт доріг вул.Хлібороб від буд.№38 до перехрестя з вул.Шкільна в с. Стара Рафалівка </t>
  </si>
  <si>
    <t xml:space="preserve">КНП ВМР "ВБЛ". Будівництво системи відеоспостереження - 59618 грн. Реконструкція мереж електропостачання зі встановленням дизель-генераторів  - 26385 грн                                                                                                  </t>
  </si>
  <si>
    <t>Комунальні послуги та енергоносії. Уточнення наказу №256</t>
  </si>
  <si>
    <t>Придбання карток первинного обліку, канцелярських товарів (Програма мобілізаційної підготовки, мобілізації та оборонної роботи)</t>
  </si>
  <si>
    <t>Заходи Міської програми з відзначення до державних, професійних та місцевих свят, ювілейних дат, заохочення за заслуги перед Вараською міською територіальною громадою</t>
  </si>
  <si>
    <t>Уточнення змін до бюджету станом на 19.06.2025 року</t>
  </si>
  <si>
    <t>Пояснювальна записка до наказу №369 від 19.06.2025 року</t>
  </si>
  <si>
    <t>Субвенція Вараському РВП ГУНП на виконання заходів Програми "Безпечна громада та профілактика правопорушень на 2024-2028 роки"</t>
  </si>
  <si>
    <t xml:space="preserve">Начальник міської </t>
  </si>
  <si>
    <t xml:space="preserve">військової адміністрації                    </t>
  </si>
  <si>
    <t xml:space="preserve"> Людмила МАРИНІНА</t>
  </si>
  <si>
    <t>Виготовлення ПКД на капітальний ремонт покрівлі ДЮСШ ВМР, покрівлі громадської будівлі "Сауна" (Реабілітаційно-відновлювальний комплекс ДЮСШ)</t>
  </si>
  <si>
    <t xml:space="preserve">Поточний ремонт приміщень Центру дитячої та юнацької творчості </t>
  </si>
  <si>
    <t>Субвенція для військової частини -- МОУ</t>
  </si>
  <si>
    <t>Субвенція для військової частини -- МОУ (для потреб --)</t>
  </si>
  <si>
    <t>Субвенція для військової частини -- МОУ (для потреб в/ч --)</t>
  </si>
  <si>
    <t>Субвенція для військової частини -- ДПСУ для потреб --</t>
  </si>
  <si>
    <t>Субвенція для військової частини -- НГУ (для --)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</si>
</sst>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4"/>
      <color rgb="FFFF0000"/>
      <name val="Arial Cyr"/>
      <charset val="204"/>
    </font>
    <font>
      <b/>
      <sz val="14"/>
      <color rgb="FFFF0000"/>
      <name val="Arial Cyr"/>
      <charset val="204"/>
    </font>
    <font>
      <sz val="14"/>
      <name val="Arial Cyr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4"/>
      <color theme="1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1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49" fontId="2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left"/>
    </xf>
    <xf numFmtId="0" fontId="5" fillId="0" borderId="0" xfId="1" applyFont="1" applyAlignment="1">
      <alignment horizontal="left" vertical="top" wrapText="1"/>
    </xf>
    <xf numFmtId="0" fontId="2" fillId="0" borderId="0" xfId="1" applyFont="1"/>
    <xf numFmtId="49" fontId="7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49" fontId="7" fillId="0" borderId="5" xfId="1" applyNumberFormat="1" applyFont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/>
    </xf>
    <xf numFmtId="49" fontId="7" fillId="0" borderId="4" xfId="1" applyNumberFormat="1" applyFont="1" applyBorder="1" applyAlignment="1">
      <alignment horizontal="left"/>
    </xf>
    <xf numFmtId="3" fontId="7" fillId="3" borderId="4" xfId="1" applyNumberFormat="1" applyFont="1" applyFill="1" applyBorder="1" applyAlignment="1">
      <alignment horizontal="right"/>
    </xf>
    <xf numFmtId="3" fontId="8" fillId="3" borderId="6" xfId="1" applyNumberFormat="1" applyFont="1" applyFill="1" applyBorder="1" applyAlignment="1">
      <alignment horizontal="center" wrapText="1"/>
    </xf>
    <xf numFmtId="3" fontId="8" fillId="3" borderId="4" xfId="1" applyNumberFormat="1" applyFont="1" applyFill="1" applyBorder="1" applyAlignment="1">
      <alignment horizontal="center"/>
    </xf>
    <xf numFmtId="3" fontId="7" fillId="3" borderId="3" xfId="1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 vertical="center"/>
    </xf>
    <xf numFmtId="3" fontId="8" fillId="3" borderId="0" xfId="1" applyNumberFormat="1" applyFont="1" applyFill="1" applyAlignment="1">
      <alignment horizontal="center"/>
    </xf>
    <xf numFmtId="0" fontId="7" fillId="0" borderId="0" xfId="1" applyFont="1"/>
    <xf numFmtId="3" fontId="7" fillId="0" borderId="0" xfId="1" applyNumberFormat="1" applyFont="1"/>
    <xf numFmtId="3" fontId="13" fillId="0" borderId="0" xfId="1" applyNumberFormat="1" applyFont="1" applyAlignment="1">
      <alignment horizontal="center" vertical="center" wrapText="1"/>
    </xf>
    <xf numFmtId="0" fontId="6" fillId="0" borderId="0" xfId="1" applyFont="1"/>
    <xf numFmtId="3" fontId="6" fillId="0" borderId="0" xfId="1" applyNumberFormat="1" applyFont="1"/>
    <xf numFmtId="49" fontId="2" fillId="0" borderId="4" xfId="1" applyNumberFormat="1" applyFont="1" applyBorder="1" applyAlignment="1">
      <alignment horizontal="left"/>
    </xf>
    <xf numFmtId="49" fontId="2" fillId="0" borderId="4" xfId="1" applyNumberFormat="1" applyFont="1" applyBorder="1" applyAlignment="1">
      <alignment horizontal="right"/>
    </xf>
    <xf numFmtId="3" fontId="12" fillId="0" borderId="6" xfId="1" applyNumberFormat="1" applyFont="1" applyBorder="1" applyAlignment="1">
      <alignment horizontal="left" wrapText="1"/>
    </xf>
    <xf numFmtId="3" fontId="12" fillId="0" borderId="4" xfId="1" applyNumberFormat="1" applyFont="1" applyBorder="1" applyAlignment="1">
      <alignment horizontal="center"/>
    </xf>
    <xf numFmtId="3" fontId="12" fillId="0" borderId="3" xfId="1" applyNumberFormat="1" applyFont="1" applyBorder="1" applyAlignment="1">
      <alignment horizontal="center"/>
    </xf>
    <xf numFmtId="3" fontId="12" fillId="0" borderId="0" xfId="1" applyNumberFormat="1" applyFont="1" applyAlignment="1">
      <alignment horizontal="center" vertical="center" wrapText="1"/>
    </xf>
    <xf numFmtId="3" fontId="2" fillId="0" borderId="4" xfId="1" applyNumberFormat="1" applyFont="1" applyBorder="1" applyAlignment="1">
      <alignment horizontal="center"/>
    </xf>
    <xf numFmtId="0" fontId="3" fillId="0" borderId="0" xfId="1" applyFont="1"/>
    <xf numFmtId="4" fontId="6" fillId="0" borderId="0" xfId="1" applyNumberFormat="1" applyFont="1"/>
    <xf numFmtId="49" fontId="3" fillId="4" borderId="4" xfId="1" applyNumberFormat="1" applyFont="1" applyFill="1" applyBorder="1" applyAlignment="1">
      <alignment horizontal="left"/>
    </xf>
    <xf numFmtId="4" fontId="8" fillId="0" borderId="0" xfId="1" applyNumberFormat="1" applyFont="1" applyAlignment="1">
      <alignment horizontal="center"/>
    </xf>
    <xf numFmtId="3" fontId="8" fillId="0" borderId="0" xfId="1" applyNumberFormat="1" applyFont="1"/>
    <xf numFmtId="3" fontId="13" fillId="0" borderId="0" xfId="1" applyNumberFormat="1" applyFont="1"/>
    <xf numFmtId="3" fontId="13" fillId="0" borderId="0" xfId="1" applyNumberFormat="1" applyFont="1" applyAlignment="1">
      <alignment horizontal="center"/>
    </xf>
    <xf numFmtId="3" fontId="12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4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3" fontId="13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3" fontId="13" fillId="0" borderId="0" xfId="1" applyNumberFormat="1" applyFont="1" applyAlignment="1">
      <alignment horizontal="left"/>
    </xf>
    <xf numFmtId="0" fontId="13" fillId="0" borderId="0" xfId="1" applyFont="1"/>
    <xf numFmtId="4" fontId="14" fillId="0" borderId="0" xfId="1" applyNumberFormat="1" applyFont="1" applyAlignment="1">
      <alignment horizontal="center"/>
    </xf>
    <xf numFmtId="3" fontId="14" fillId="0" borderId="0" xfId="1" applyNumberFormat="1" applyFont="1" applyAlignment="1">
      <alignment horizontal="right"/>
    </xf>
    <xf numFmtId="0" fontId="12" fillId="0" borderId="0" xfId="1" applyFont="1" applyAlignment="1">
      <alignment horizontal="left"/>
    </xf>
    <xf numFmtId="4" fontId="2" fillId="0" borderId="0" xfId="1" applyNumberFormat="1" applyFont="1" applyAlignment="1">
      <alignment horizontal="right"/>
    </xf>
    <xf numFmtId="4" fontId="8" fillId="0" borderId="0" xfId="1" applyNumberFormat="1" applyFont="1"/>
    <xf numFmtId="4" fontId="2" fillId="0" borderId="0" xfId="1" applyNumberFormat="1" applyFont="1"/>
    <xf numFmtId="0" fontId="12" fillId="0" borderId="0" xfId="1" applyFont="1"/>
    <xf numFmtId="3" fontId="8" fillId="0" borderId="0" xfId="1" applyNumberFormat="1" applyFont="1" applyAlignment="1">
      <alignment horizontal="right"/>
    </xf>
    <xf numFmtId="49" fontId="13" fillId="0" borderId="0" xfId="1" applyNumberFormat="1" applyFont="1" applyAlignment="1">
      <alignment horizontal="left" wrapText="1"/>
    </xf>
    <xf numFmtId="0" fontId="18" fillId="0" borderId="0" xfId="1" applyFont="1" applyAlignment="1">
      <alignment horizontal="left" wrapText="1"/>
    </xf>
    <xf numFmtId="3" fontId="8" fillId="0" borderId="0" xfId="1" applyNumberFormat="1" applyFont="1" applyAlignment="1">
      <alignment horizontal="center"/>
    </xf>
    <xf numFmtId="4" fontId="7" fillId="0" borderId="0" xfId="1" applyNumberFormat="1" applyFont="1" applyAlignment="1">
      <alignment horizontal="center"/>
    </xf>
    <xf numFmtId="3" fontId="2" fillId="0" borderId="0" xfId="1" applyNumberFormat="1" applyFont="1"/>
    <xf numFmtId="4" fontId="3" fillId="0" borderId="0" xfId="1" applyNumberFormat="1" applyFont="1"/>
    <xf numFmtId="49" fontId="3" fillId="0" borderId="0" xfId="1" applyNumberFormat="1" applyFont="1" applyAlignment="1">
      <alignment horizontal="right"/>
    </xf>
    <xf numFmtId="0" fontId="16" fillId="0" borderId="0" xfId="1" applyFont="1"/>
    <xf numFmtId="3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center"/>
    </xf>
    <xf numFmtId="0" fontId="3" fillId="0" borderId="0" xfId="1" applyFont="1" applyAlignment="1">
      <alignment horizontal="right"/>
    </xf>
    <xf numFmtId="0" fontId="16" fillId="0" borderId="0" xfId="1" applyFont="1" applyAlignment="1">
      <alignment horizontal="center"/>
    </xf>
    <xf numFmtId="3" fontId="21" fillId="2" borderId="0" xfId="1" applyNumberFormat="1" applyFont="1" applyFill="1" applyAlignment="1">
      <alignment horizontal="center"/>
    </xf>
    <xf numFmtId="3" fontId="3" fillId="2" borderId="0" xfId="1" applyNumberFormat="1" applyFont="1" applyFill="1"/>
    <xf numFmtId="3" fontId="3" fillId="0" borderId="0" xfId="1" applyNumberFormat="1" applyFont="1"/>
    <xf numFmtId="3" fontId="6" fillId="0" borderId="0" xfId="1" applyNumberFormat="1" applyFont="1" applyAlignment="1">
      <alignment horizontal="center"/>
    </xf>
    <xf numFmtId="0" fontId="17" fillId="0" borderId="0" xfId="1" applyFont="1" applyAlignment="1">
      <alignment horizontal="center"/>
    </xf>
    <xf numFmtId="3" fontId="22" fillId="2" borderId="0" xfId="1" applyNumberFormat="1" applyFont="1" applyFill="1" applyAlignment="1">
      <alignment horizontal="center"/>
    </xf>
    <xf numFmtId="0" fontId="16" fillId="0" borderId="0" xfId="1" applyFont="1" applyAlignment="1">
      <alignment horizontal="right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/>
    <xf numFmtId="0" fontId="5" fillId="0" borderId="0" xfId="1" applyFont="1" applyAlignment="1">
      <alignment horizontal="right"/>
    </xf>
    <xf numFmtId="3" fontId="15" fillId="0" borderId="0" xfId="1" applyNumberFormat="1" applyFont="1" applyAlignment="1">
      <alignment horizontal="center"/>
    </xf>
    <xf numFmtId="4" fontId="5" fillId="0" borderId="0" xfId="1" applyNumberFormat="1" applyFont="1"/>
    <xf numFmtId="4" fontId="7" fillId="0" borderId="0" xfId="1" applyNumberFormat="1" applyFont="1" applyAlignment="1">
      <alignment horizontal="center" vertical="center"/>
    </xf>
    <xf numFmtId="3" fontId="2" fillId="0" borderId="6" xfId="1" applyNumberFormat="1" applyFont="1" applyBorder="1" applyAlignment="1">
      <alignment horizontal="left" wrapText="1"/>
    </xf>
    <xf numFmtId="4" fontId="7" fillId="3" borderId="4" xfId="1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3" fontId="2" fillId="0" borderId="3" xfId="1" applyNumberFormat="1" applyFont="1" applyBorder="1" applyAlignment="1">
      <alignment horizontal="center"/>
    </xf>
    <xf numFmtId="49" fontId="3" fillId="4" borderId="0" xfId="1" applyNumberFormat="1" applyFont="1" applyFill="1" applyAlignment="1">
      <alignment horizontal="left"/>
    </xf>
    <xf numFmtId="3" fontId="5" fillId="3" borderId="0" xfId="1" applyNumberFormat="1" applyFont="1" applyFill="1" applyAlignment="1">
      <alignment horizontal="center" wrapText="1"/>
    </xf>
    <xf numFmtId="4" fontId="7" fillId="3" borderId="0" xfId="1" applyNumberFormat="1" applyFont="1" applyFill="1" applyAlignment="1">
      <alignment horizontal="center"/>
    </xf>
    <xf numFmtId="3" fontId="24" fillId="0" borderId="0" xfId="1" applyNumberFormat="1" applyFont="1" applyAlignment="1">
      <alignment wrapText="1"/>
    </xf>
    <xf numFmtId="3" fontId="8" fillId="3" borderId="0" xfId="1" applyNumberFormat="1" applyFont="1" applyFill="1" applyAlignment="1">
      <alignment horizontal="center" wrapText="1"/>
    </xf>
    <xf numFmtId="3" fontId="24" fillId="0" borderId="0" xfId="1" applyNumberFormat="1" applyFont="1" applyAlignment="1">
      <alignment horizontal="center"/>
    </xf>
    <xf numFmtId="3" fontId="8" fillId="5" borderId="4" xfId="1" applyNumberFormat="1" applyFont="1" applyFill="1" applyBorder="1" applyAlignment="1">
      <alignment horizontal="center"/>
    </xf>
    <xf numFmtId="3" fontId="25" fillId="5" borderId="4" xfId="1" applyNumberFormat="1" applyFont="1" applyFill="1" applyBorder="1" applyAlignment="1">
      <alignment horizontal="center"/>
    </xf>
    <xf numFmtId="3" fontId="25" fillId="5" borderId="3" xfId="1" applyNumberFormat="1" applyFont="1" applyFill="1" applyBorder="1" applyAlignment="1">
      <alignment horizontal="center"/>
    </xf>
    <xf numFmtId="3" fontId="12" fillId="0" borderId="4" xfId="1" applyNumberFormat="1" applyFont="1" applyBorder="1" applyAlignment="1">
      <alignment horizontal="left" wrapText="1"/>
    </xf>
    <xf numFmtId="0" fontId="2" fillId="0" borderId="4" xfId="1" applyFont="1" applyBorder="1" applyAlignment="1">
      <alignment horizontal="center"/>
    </xf>
    <xf numFmtId="3" fontId="2" fillId="0" borderId="4" xfId="1" applyNumberFormat="1" applyFont="1" applyBorder="1" applyAlignment="1">
      <alignment horizontal="center" wrapText="1"/>
    </xf>
    <xf numFmtId="3" fontId="2" fillId="0" borderId="3" xfId="1" applyNumberFormat="1" applyFont="1" applyBorder="1" applyAlignment="1">
      <alignment horizontal="center" wrapText="1"/>
    </xf>
    <xf numFmtId="0" fontId="8" fillId="3" borderId="0" xfId="1" applyFont="1" applyFill="1" applyAlignment="1">
      <alignment horizontal="center"/>
    </xf>
    <xf numFmtId="49" fontId="7" fillId="0" borderId="2" xfId="1" applyNumberFormat="1" applyFont="1" applyBorder="1" applyAlignment="1">
      <alignment horizontal="center" vertical="center"/>
    </xf>
    <xf numFmtId="49" fontId="26" fillId="0" borderId="4" xfId="1" applyNumberFormat="1" applyFont="1" applyBorder="1" applyAlignment="1">
      <alignment horizontal="left"/>
    </xf>
    <xf numFmtId="0" fontId="2" fillId="5" borderId="0" xfId="1" applyFont="1" applyFill="1"/>
    <xf numFmtId="49" fontId="7" fillId="5" borderId="4" xfId="1" applyNumberFormat="1" applyFont="1" applyFill="1" applyBorder="1" applyAlignment="1">
      <alignment horizontal="left"/>
    </xf>
    <xf numFmtId="3" fontId="12" fillId="5" borderId="0" xfId="1" applyNumberFormat="1" applyFont="1" applyFill="1" applyAlignment="1">
      <alignment horizontal="center" vertical="center" wrapText="1"/>
    </xf>
    <xf numFmtId="49" fontId="2" fillId="0" borderId="5" xfId="1" applyNumberFormat="1" applyFont="1" applyBorder="1" applyAlignment="1">
      <alignment horizontal="left"/>
    </xf>
    <xf numFmtId="49" fontId="2" fillId="5" borderId="5" xfId="1" applyNumberFormat="1" applyFont="1" applyFill="1" applyBorder="1" applyAlignment="1">
      <alignment horizontal="left"/>
    </xf>
    <xf numFmtId="0" fontId="25" fillId="6" borderId="4" xfId="0" applyFont="1" applyFill="1" applyBorder="1" applyAlignment="1">
      <alignment vertical="center" wrapText="1"/>
    </xf>
    <xf numFmtId="0" fontId="27" fillId="6" borderId="4" xfId="0" applyFont="1" applyFill="1" applyBorder="1" applyAlignment="1">
      <alignment vertical="top" wrapText="1"/>
    </xf>
    <xf numFmtId="0" fontId="28" fillId="6" borderId="4" xfId="0" applyFont="1" applyFill="1" applyBorder="1" applyAlignment="1">
      <alignment vertical="center" wrapText="1"/>
    </xf>
    <xf numFmtId="49" fontId="29" fillId="0" borderId="4" xfId="0" applyNumberFormat="1" applyFont="1" applyBorder="1" applyAlignment="1">
      <alignment horizontal="center" wrapText="1"/>
    </xf>
    <xf numFmtId="49" fontId="30" fillId="0" borderId="4" xfId="0" applyNumberFormat="1" applyFont="1" applyBorder="1" applyAlignment="1">
      <alignment horizontal="center" wrapText="1"/>
    </xf>
    <xf numFmtId="3" fontId="25" fillId="0" borderId="6" xfId="1" applyNumberFormat="1" applyFont="1" applyBorder="1" applyAlignment="1">
      <alignment horizontal="left" wrapText="1"/>
    </xf>
    <xf numFmtId="3" fontId="27" fillId="0" borderId="6" xfId="1" applyNumberFormat="1" applyFont="1" applyBorder="1" applyAlignment="1">
      <alignment horizontal="left" wrapText="1"/>
    </xf>
    <xf numFmtId="3" fontId="12" fillId="5" borderId="4" xfId="1" applyNumberFormat="1" applyFont="1" applyFill="1" applyBorder="1" applyAlignment="1">
      <alignment horizontal="center"/>
    </xf>
    <xf numFmtId="0" fontId="7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1" fontId="8" fillId="0" borderId="4" xfId="1" applyNumberFormat="1" applyFont="1" applyBorder="1" applyAlignment="1">
      <alignment horizontal="center" vertical="center" wrapText="1"/>
    </xf>
    <xf numFmtId="0" fontId="27" fillId="7" borderId="4" xfId="0" applyFont="1" applyFill="1" applyBorder="1" applyAlignment="1">
      <alignment vertical="center" wrapText="1"/>
    </xf>
    <xf numFmtId="3" fontId="2" fillId="0" borderId="4" xfId="1" applyNumberFormat="1" applyFont="1" applyBorder="1" applyAlignment="1">
      <alignment horizontal="left" wrapText="1"/>
    </xf>
    <xf numFmtId="0" fontId="25" fillId="7" borderId="4" xfId="0" applyFont="1" applyFill="1" applyBorder="1" applyAlignment="1">
      <alignment vertical="center" wrapText="1"/>
    </xf>
    <xf numFmtId="49" fontId="12" fillId="0" borderId="0" xfId="1" applyNumberFormat="1" applyFont="1" applyAlignment="1">
      <alignment horizontal="left" wrapText="1"/>
    </xf>
    <xf numFmtId="0" fontId="20" fillId="0" borderId="0" xfId="1" applyFont="1" applyAlignment="1">
      <alignment horizontal="left" wrapText="1"/>
    </xf>
    <xf numFmtId="3" fontId="13" fillId="0" borderId="0" xfId="1" applyNumberFormat="1" applyFont="1" applyAlignment="1">
      <alignment horizontal="left" wrapText="1"/>
    </xf>
    <xf numFmtId="0" fontId="13" fillId="0" borderId="0" xfId="1" applyFont="1"/>
    <xf numFmtId="3" fontId="12" fillId="0" borderId="0" xfId="1" applyNumberFormat="1" applyFont="1" applyAlignment="1">
      <alignment horizontal="left" wrapText="1"/>
    </xf>
    <xf numFmtId="0" fontId="12" fillId="0" borderId="0" xfId="1" applyFont="1" applyAlignment="1">
      <alignment wrapText="1"/>
    </xf>
    <xf numFmtId="0" fontId="20" fillId="0" borderId="0" xfId="1" applyFont="1" applyAlignment="1">
      <alignment wrapText="1"/>
    </xf>
    <xf numFmtId="3" fontId="12" fillId="0" borderId="0" xfId="1" applyNumberFormat="1" applyFont="1" applyAlignment="1">
      <alignment horizontal="left"/>
    </xf>
    <xf numFmtId="4" fontId="14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3" fillId="0" borderId="0" xfId="1" applyFont="1" applyAlignment="1">
      <alignment wrapText="1"/>
    </xf>
    <xf numFmtId="2" fontId="13" fillId="0" borderId="0" xfId="1" applyNumberFormat="1" applyFont="1" applyAlignment="1">
      <alignment wrapText="1"/>
    </xf>
    <xf numFmtId="0" fontId="12" fillId="0" borderId="0" xfId="1" applyFont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wrapText="1"/>
    </xf>
    <xf numFmtId="0" fontId="8" fillId="2" borderId="3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8" fillId="0" borderId="0" xfId="1" applyFont="1" applyAlignment="1">
      <alignment wrapText="1"/>
    </xf>
    <xf numFmtId="3" fontId="8" fillId="3" borderId="5" xfId="1" applyNumberFormat="1" applyFont="1" applyFill="1" applyBorder="1" applyAlignment="1">
      <alignment horizontal="center" wrapText="1"/>
    </xf>
    <xf numFmtId="3" fontId="8" fillId="3" borderId="3" xfId="1" applyNumberFormat="1" applyFont="1" applyFill="1" applyBorder="1" applyAlignment="1">
      <alignment horizontal="center" wrapText="1"/>
    </xf>
    <xf numFmtId="3" fontId="5" fillId="3" borderId="5" xfId="1" applyNumberFormat="1" applyFont="1" applyFill="1" applyBorder="1" applyAlignment="1">
      <alignment horizontal="center" wrapText="1"/>
    </xf>
    <xf numFmtId="3" fontId="5" fillId="3" borderId="3" xfId="1" applyNumberFormat="1" applyFont="1" applyFill="1" applyBorder="1" applyAlignment="1">
      <alignment horizontal="center" wrapText="1"/>
    </xf>
    <xf numFmtId="49" fontId="27" fillId="0" borderId="5" xfId="1" applyNumberFormat="1" applyFont="1" applyBorder="1" applyAlignment="1">
      <alignment horizontal="left" vertical="center" wrapText="1"/>
    </xf>
    <xf numFmtId="49" fontId="27" fillId="0" borderId="3" xfId="1" applyNumberFormat="1" applyFont="1" applyBorder="1" applyAlignment="1">
      <alignment horizontal="left" vertical="center" wrapText="1"/>
    </xf>
    <xf numFmtId="3" fontId="12" fillId="0" borderId="0" xfId="1" applyNumberFormat="1" applyFont="1" applyAlignment="1">
      <alignment wrapText="1"/>
    </xf>
    <xf numFmtId="3" fontId="13" fillId="0" borderId="0" xfId="1" applyNumberFormat="1" applyFont="1" applyAlignment="1">
      <alignment wrapText="1"/>
    </xf>
    <xf numFmtId="0" fontId="13" fillId="0" borderId="0" xfId="1" applyFont="1" applyAlignment="1">
      <alignment horizontal="left" wrapText="1"/>
    </xf>
    <xf numFmtId="3" fontId="13" fillId="0" borderId="0" xfId="1" applyNumberFormat="1" applyFont="1" applyAlignment="1">
      <alignment horizontal="left"/>
    </xf>
    <xf numFmtId="0" fontId="13" fillId="0" borderId="0" xfId="1" applyFont="1" applyAlignment="1">
      <alignment horizontal="left"/>
    </xf>
    <xf numFmtId="3" fontId="31" fillId="0" borderId="0" xfId="1" applyNumberFormat="1" applyFont="1" applyAlignment="1">
      <alignment horizontal="right"/>
    </xf>
    <xf numFmtId="3" fontId="31" fillId="0" borderId="0" xfId="1" applyNumberFormat="1" applyFont="1" applyAlignment="1">
      <alignment horizontal="left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R111"/>
  <sheetViews>
    <sheetView showZeros="0" view="pageBreakPreview" topLeftCell="C14" zoomScaleNormal="100" zoomScaleSheetLayoutView="100" workbookViewId="0">
      <selection activeCell="D20" sqref="D20"/>
    </sheetView>
  </sheetViews>
  <sheetFormatPr defaultColWidth="9.109375" defaultRowHeight="16.8" x14ac:dyDescent="0.3"/>
  <cols>
    <col min="1" max="1" width="6.33203125" style="2" hidden="1" customWidth="1"/>
    <col min="2" max="2" width="3.5546875" style="2" hidden="1" customWidth="1"/>
    <col min="3" max="3" width="8.88671875" style="66" customWidth="1"/>
    <col min="4" max="4" width="56.88671875" style="67" customWidth="1"/>
    <col min="5" max="5" width="16" style="81" customWidth="1"/>
    <col min="6" max="6" width="15.5546875" style="81" customWidth="1"/>
    <col min="7" max="7" width="17.44140625" style="81" customWidth="1"/>
    <col min="8" max="8" width="0.109375" style="35" customWidth="1"/>
    <col min="9" max="9" width="14.88671875" style="44" customWidth="1"/>
    <col min="10" max="10" width="11.88671875" style="45" customWidth="1"/>
    <col min="11" max="11" width="17" style="35" customWidth="1"/>
    <col min="12" max="12" width="10.88671875" style="35" customWidth="1"/>
    <col min="13" max="13" width="13.6640625" style="35" customWidth="1"/>
    <col min="14" max="14" width="11.44140625" style="35" customWidth="1"/>
    <col min="15" max="15" width="17.44140625" style="35" customWidth="1"/>
    <col min="16" max="16" width="15.109375" style="35" customWidth="1"/>
    <col min="17" max="18" width="9.109375" style="35"/>
    <col min="19" max="19" width="13" style="35" customWidth="1"/>
    <col min="20" max="20" width="19.6640625" style="35" customWidth="1"/>
    <col min="21" max="16384" width="9.109375" style="35"/>
  </cols>
  <sheetData>
    <row r="1" spans="1:15" s="4" customFormat="1" ht="23.25" customHeight="1" x14ac:dyDescent="0.3">
      <c r="A1" s="1"/>
      <c r="B1" s="1"/>
      <c r="C1" s="138" t="s">
        <v>86</v>
      </c>
      <c r="D1" s="139"/>
      <c r="E1" s="139"/>
      <c r="F1" s="139"/>
      <c r="G1" s="139"/>
      <c r="H1" s="139"/>
      <c r="I1" s="139"/>
      <c r="J1" s="3"/>
    </row>
    <row r="2" spans="1:15" s="4" customFormat="1" ht="26.25" hidden="1" customHeight="1" x14ac:dyDescent="0.3">
      <c r="A2" s="1"/>
      <c r="B2" s="104"/>
      <c r="C2" s="5"/>
      <c r="D2" s="6"/>
      <c r="E2" s="140" t="s">
        <v>0</v>
      </c>
      <c r="F2" s="141"/>
      <c r="G2" s="142"/>
      <c r="H2" s="7"/>
      <c r="I2" s="8"/>
      <c r="J2" s="3"/>
    </row>
    <row r="3" spans="1:15" s="15" customFormat="1" ht="51" customHeight="1" x14ac:dyDescent="0.25">
      <c r="A3" s="9" t="s">
        <v>1</v>
      </c>
      <c r="B3" s="104" t="s">
        <v>2</v>
      </c>
      <c r="C3" s="5" t="s">
        <v>3</v>
      </c>
      <c r="D3" s="6" t="s">
        <v>4</v>
      </c>
      <c r="E3" s="10" t="s">
        <v>5</v>
      </c>
      <c r="F3" s="11" t="s">
        <v>6</v>
      </c>
      <c r="G3" s="12" t="s">
        <v>7</v>
      </c>
      <c r="H3" s="13" t="s">
        <v>8</v>
      </c>
      <c r="I3" s="6" t="s">
        <v>8</v>
      </c>
      <c r="J3" s="14"/>
    </row>
    <row r="4" spans="1:15" s="15" customFormat="1" ht="18" x14ac:dyDescent="0.35">
      <c r="A4" s="9"/>
      <c r="B4" s="104"/>
      <c r="C4" s="148" t="s">
        <v>65</v>
      </c>
      <c r="D4" s="149"/>
      <c r="E4" s="121"/>
      <c r="F4" s="11"/>
      <c r="G4" s="32">
        <v>40017173</v>
      </c>
      <c r="H4" s="119"/>
      <c r="I4" s="120"/>
      <c r="J4" s="14"/>
    </row>
    <row r="5" spans="1:15" s="15" customFormat="1" ht="18" x14ac:dyDescent="0.35">
      <c r="A5" s="9"/>
      <c r="B5" s="104"/>
      <c r="C5" s="148" t="s">
        <v>66</v>
      </c>
      <c r="D5" s="149"/>
      <c r="E5" s="121"/>
      <c r="F5" s="11"/>
      <c r="G5" s="32">
        <v>12884187</v>
      </c>
      <c r="H5" s="119"/>
      <c r="I5" s="120"/>
      <c r="J5" s="14"/>
    </row>
    <row r="6" spans="1:15" s="15" customFormat="1" ht="18" x14ac:dyDescent="0.35">
      <c r="A6" s="9"/>
      <c r="B6" s="104"/>
      <c r="C6" s="148" t="s">
        <v>67</v>
      </c>
      <c r="D6" s="149"/>
      <c r="E6" s="121"/>
      <c r="F6" s="11"/>
      <c r="G6" s="32">
        <v>10959899</v>
      </c>
      <c r="H6" s="119"/>
      <c r="I6" s="120"/>
      <c r="J6" s="14"/>
    </row>
    <row r="7" spans="1:15" s="23" customFormat="1" ht="17.399999999999999" x14ac:dyDescent="0.3">
      <c r="A7" s="16">
        <v>1</v>
      </c>
      <c r="B7" s="16"/>
      <c r="C7" s="17"/>
      <c r="D7" s="18" t="s">
        <v>9</v>
      </c>
      <c r="E7" s="19">
        <f>SUM(E8:E20)</f>
        <v>3900000</v>
      </c>
      <c r="F7" s="19">
        <f>SUM(F11:F20)</f>
        <v>5723000</v>
      </c>
      <c r="G7" s="19">
        <f>SUM(E7:F7)</f>
        <v>9623000</v>
      </c>
      <c r="H7" s="20"/>
      <c r="I7" s="21"/>
      <c r="J7" s="22"/>
      <c r="O7" s="24"/>
    </row>
    <row r="8" spans="1:15" s="26" customFormat="1" ht="35.25" hidden="1" customHeight="1" x14ac:dyDescent="0.35">
      <c r="A8" s="16"/>
      <c r="B8" s="28" t="s">
        <v>10</v>
      </c>
      <c r="C8" s="29" t="s">
        <v>11</v>
      </c>
      <c r="D8" s="30" t="s">
        <v>12</v>
      </c>
      <c r="E8" s="31"/>
      <c r="F8" s="31"/>
      <c r="G8" s="32">
        <f t="shared" ref="G8:G10" si="0">SUM(E8:F8)</f>
        <v>0</v>
      </c>
      <c r="H8" s="34"/>
      <c r="I8" s="101" t="s">
        <v>13</v>
      </c>
      <c r="J8" s="25"/>
      <c r="O8" s="27"/>
    </row>
    <row r="9" spans="1:15" s="26" customFormat="1" ht="33.75" hidden="1" customHeight="1" x14ac:dyDescent="0.35">
      <c r="A9" s="16"/>
      <c r="B9" s="28"/>
      <c r="C9" s="29" t="s">
        <v>14</v>
      </c>
      <c r="D9" s="30" t="s">
        <v>15</v>
      </c>
      <c r="E9" s="31"/>
      <c r="F9" s="31"/>
      <c r="G9" s="32">
        <f t="shared" si="0"/>
        <v>0</v>
      </c>
      <c r="H9" s="34"/>
      <c r="I9" s="101" t="s">
        <v>16</v>
      </c>
      <c r="J9" s="25"/>
      <c r="O9" s="27"/>
    </row>
    <row r="10" spans="1:15" s="26" customFormat="1" ht="30" hidden="1" customHeight="1" x14ac:dyDescent="0.35">
      <c r="A10" s="16" t="s">
        <v>17</v>
      </c>
      <c r="B10" s="28" t="s">
        <v>18</v>
      </c>
      <c r="C10" s="29" t="s">
        <v>19</v>
      </c>
      <c r="D10" s="30" t="s">
        <v>20</v>
      </c>
      <c r="E10" s="31"/>
      <c r="F10" s="31"/>
      <c r="G10" s="32">
        <f t="shared" si="0"/>
        <v>0</v>
      </c>
      <c r="H10" s="34"/>
      <c r="I10" s="101" t="s">
        <v>16</v>
      </c>
      <c r="J10" s="25"/>
      <c r="O10" s="27"/>
    </row>
    <row r="11" spans="1:15" s="26" customFormat="1" ht="18" x14ac:dyDescent="0.35">
      <c r="A11" s="105"/>
      <c r="B11" s="28"/>
      <c r="C11" s="29" t="s">
        <v>21</v>
      </c>
      <c r="D11" s="116" t="s">
        <v>94</v>
      </c>
      <c r="E11" s="31">
        <v>500000</v>
      </c>
      <c r="F11" s="31">
        <v>500000</v>
      </c>
      <c r="G11" s="32">
        <f t="shared" ref="G11:G20" si="1">SUM(E11:F11)</f>
        <v>1000000</v>
      </c>
      <c r="H11" s="102"/>
      <c r="I11" s="102" t="s">
        <v>26</v>
      </c>
      <c r="J11" s="25"/>
    </row>
    <row r="12" spans="1:15" s="26" customFormat="1" ht="18" x14ac:dyDescent="0.35">
      <c r="A12" s="105"/>
      <c r="B12" s="28"/>
      <c r="C12" s="29" t="s">
        <v>21</v>
      </c>
      <c r="D12" s="117" t="s">
        <v>95</v>
      </c>
      <c r="E12" s="31"/>
      <c r="F12" s="31">
        <v>1000000</v>
      </c>
      <c r="G12" s="32">
        <f t="shared" si="1"/>
        <v>1000000</v>
      </c>
      <c r="H12" s="102"/>
      <c r="I12" s="102" t="s">
        <v>26</v>
      </c>
      <c r="J12" s="25"/>
    </row>
    <row r="13" spans="1:15" s="26" customFormat="1" ht="18" x14ac:dyDescent="0.35">
      <c r="A13" s="105"/>
      <c r="B13" s="28"/>
      <c r="C13" s="29" t="s">
        <v>21</v>
      </c>
      <c r="D13" s="116" t="s">
        <v>94</v>
      </c>
      <c r="E13" s="31">
        <v>250000</v>
      </c>
      <c r="F13" s="31"/>
      <c r="G13" s="32">
        <f t="shared" si="1"/>
        <v>250000</v>
      </c>
      <c r="H13" s="102"/>
      <c r="I13" s="102" t="s">
        <v>26</v>
      </c>
      <c r="J13" s="25"/>
    </row>
    <row r="14" spans="1:15" s="26" customFormat="1" ht="31.8" x14ac:dyDescent="0.35">
      <c r="A14" s="105"/>
      <c r="B14" s="28"/>
      <c r="C14" s="29" t="s">
        <v>21</v>
      </c>
      <c r="D14" s="117" t="s">
        <v>96</v>
      </c>
      <c r="E14" s="31">
        <v>600000</v>
      </c>
      <c r="F14" s="31"/>
      <c r="G14" s="32">
        <f t="shared" si="1"/>
        <v>600000</v>
      </c>
      <c r="H14" s="102"/>
      <c r="I14" s="102" t="s">
        <v>26</v>
      </c>
      <c r="J14" s="25"/>
    </row>
    <row r="15" spans="1:15" s="26" customFormat="1" ht="18" x14ac:dyDescent="0.35">
      <c r="A15" s="105"/>
      <c r="B15" s="28"/>
      <c r="C15" s="29" t="s">
        <v>21</v>
      </c>
      <c r="D15" s="116" t="s">
        <v>94</v>
      </c>
      <c r="E15" s="31">
        <v>1000000</v>
      </c>
      <c r="F15" s="31"/>
      <c r="G15" s="32">
        <f t="shared" si="1"/>
        <v>1000000</v>
      </c>
      <c r="H15" s="34"/>
      <c r="I15" s="102" t="s">
        <v>26</v>
      </c>
      <c r="J15" s="25"/>
    </row>
    <row r="16" spans="1:15" s="26" customFormat="1" ht="18" x14ac:dyDescent="0.35">
      <c r="A16" s="105"/>
      <c r="B16" s="28"/>
      <c r="C16" s="29" t="s">
        <v>21</v>
      </c>
      <c r="D16" s="116" t="s">
        <v>94</v>
      </c>
      <c r="E16" s="31">
        <v>350000</v>
      </c>
      <c r="F16" s="31">
        <v>150000</v>
      </c>
      <c r="G16" s="32">
        <f t="shared" si="1"/>
        <v>500000</v>
      </c>
      <c r="H16" s="34"/>
      <c r="I16" s="102" t="s">
        <v>26</v>
      </c>
      <c r="J16" s="25"/>
    </row>
    <row r="17" spans="1:10" s="26" customFormat="1" ht="18" x14ac:dyDescent="0.35">
      <c r="A17" s="105"/>
      <c r="B17" s="28"/>
      <c r="C17" s="29" t="s">
        <v>21</v>
      </c>
      <c r="D17" s="86" t="s">
        <v>97</v>
      </c>
      <c r="E17" s="31"/>
      <c r="F17" s="31">
        <v>2000000</v>
      </c>
      <c r="G17" s="32">
        <f t="shared" si="1"/>
        <v>2000000</v>
      </c>
      <c r="H17" s="34"/>
      <c r="I17" s="102" t="s">
        <v>26</v>
      </c>
      <c r="J17" s="25"/>
    </row>
    <row r="18" spans="1:10" s="26" customFormat="1" ht="18" x14ac:dyDescent="0.35">
      <c r="A18" s="105"/>
      <c r="B18" s="28"/>
      <c r="C18" s="29" t="s">
        <v>21</v>
      </c>
      <c r="D18" s="99" t="s">
        <v>98</v>
      </c>
      <c r="E18" s="31">
        <v>1000000</v>
      </c>
      <c r="F18" s="31"/>
      <c r="G18" s="32">
        <f>SUM(F18:F18)</f>
        <v>0</v>
      </c>
      <c r="H18" s="34"/>
      <c r="I18" s="102" t="s">
        <v>26</v>
      </c>
      <c r="J18" s="25"/>
    </row>
    <row r="19" spans="1:10" s="26" customFormat="1" ht="18" x14ac:dyDescent="0.35">
      <c r="A19" s="105"/>
      <c r="B19" s="28"/>
      <c r="C19" s="29" t="s">
        <v>21</v>
      </c>
      <c r="D19" s="30" t="s">
        <v>94</v>
      </c>
      <c r="E19" s="31"/>
      <c r="F19" s="31">
        <v>1000000</v>
      </c>
      <c r="G19" s="32">
        <f t="shared" si="1"/>
        <v>1000000</v>
      </c>
      <c r="H19" s="34"/>
      <c r="I19" s="102" t="s">
        <v>26</v>
      </c>
      <c r="J19" s="25"/>
    </row>
    <row r="20" spans="1:10" s="26" customFormat="1" ht="54" x14ac:dyDescent="0.35">
      <c r="A20" s="105"/>
      <c r="B20" s="28"/>
      <c r="C20" s="29" t="s">
        <v>21</v>
      </c>
      <c r="D20" s="30" t="s">
        <v>88</v>
      </c>
      <c r="E20" s="31">
        <v>200000</v>
      </c>
      <c r="F20" s="31">
        <v>1073000</v>
      </c>
      <c r="G20" s="32">
        <f t="shared" si="1"/>
        <v>1273000</v>
      </c>
      <c r="H20" s="34"/>
      <c r="I20" s="102" t="s">
        <v>55</v>
      </c>
      <c r="J20" s="25"/>
    </row>
    <row r="21" spans="1:10" s="4" customFormat="1" ht="18" x14ac:dyDescent="0.3">
      <c r="A21" s="16"/>
      <c r="B21" s="28"/>
      <c r="C21" s="144" t="s">
        <v>22</v>
      </c>
      <c r="D21" s="145"/>
      <c r="E21" s="19">
        <f>SUM(E22:E28)</f>
        <v>4120397.12</v>
      </c>
      <c r="F21" s="19">
        <f>SUM(F22:F28)</f>
        <v>-2219420</v>
      </c>
      <c r="G21" s="19">
        <f>SUM(E21:F21)</f>
        <v>1900977.12</v>
      </c>
      <c r="H21" s="34"/>
      <c r="I21" s="21"/>
      <c r="J21" s="33"/>
    </row>
    <row r="22" spans="1:10" s="4" customFormat="1" ht="25.2" customHeight="1" x14ac:dyDescent="0.35">
      <c r="A22" s="16"/>
      <c r="B22" s="28"/>
      <c r="C22" s="29" t="s">
        <v>23</v>
      </c>
      <c r="D22" s="30" t="s">
        <v>50</v>
      </c>
      <c r="E22" s="31">
        <v>722128</v>
      </c>
      <c r="F22" s="31"/>
      <c r="G22" s="32">
        <f>SUM(E22:F22)</f>
        <v>722128</v>
      </c>
      <c r="H22" s="89"/>
      <c r="I22" s="102" t="s">
        <v>55</v>
      </c>
      <c r="J22" s="33"/>
    </row>
    <row r="23" spans="1:10" s="4" customFormat="1" ht="46.8" x14ac:dyDescent="0.35">
      <c r="A23" s="16"/>
      <c r="B23" s="28"/>
      <c r="C23" s="29" t="s">
        <v>23</v>
      </c>
      <c r="D23" s="112" t="s">
        <v>70</v>
      </c>
      <c r="E23" s="31"/>
      <c r="F23" s="31">
        <v>205000</v>
      </c>
      <c r="G23" s="32">
        <f t="shared" ref="G23:G28" si="2">SUM(E23:F23)</f>
        <v>205000</v>
      </c>
      <c r="H23" s="89"/>
      <c r="I23" s="102" t="s">
        <v>55</v>
      </c>
      <c r="J23" s="33"/>
    </row>
    <row r="24" spans="1:10" s="4" customFormat="1" ht="51.6" customHeight="1" x14ac:dyDescent="0.35">
      <c r="A24" s="16"/>
      <c r="B24" s="28"/>
      <c r="C24" s="114" t="s">
        <v>42</v>
      </c>
      <c r="D24" s="112" t="s">
        <v>71</v>
      </c>
      <c r="E24" s="31"/>
      <c r="F24" s="31">
        <v>120000</v>
      </c>
      <c r="G24" s="32">
        <f t="shared" si="2"/>
        <v>120000</v>
      </c>
      <c r="H24" s="89"/>
      <c r="I24" s="102" t="s">
        <v>55</v>
      </c>
      <c r="J24" s="33"/>
    </row>
    <row r="25" spans="1:10" s="4" customFormat="1" ht="62.4" x14ac:dyDescent="0.35">
      <c r="A25" s="16"/>
      <c r="B25" s="28"/>
      <c r="C25" s="115" t="s">
        <v>64</v>
      </c>
      <c r="D25" s="122" t="s">
        <v>68</v>
      </c>
      <c r="E25" s="118">
        <v>667936</v>
      </c>
      <c r="F25" s="118"/>
      <c r="G25" s="32">
        <f t="shared" si="2"/>
        <v>667936</v>
      </c>
      <c r="H25" s="89"/>
      <c r="I25" s="102" t="s">
        <v>55</v>
      </c>
      <c r="J25" s="33"/>
    </row>
    <row r="26" spans="1:10" s="4" customFormat="1" ht="54" x14ac:dyDescent="0.35">
      <c r="A26" s="16"/>
      <c r="B26" s="28"/>
      <c r="C26" s="115" t="s">
        <v>72</v>
      </c>
      <c r="D26" s="30" t="s">
        <v>73</v>
      </c>
      <c r="E26" s="118">
        <v>35363.120000000003</v>
      </c>
      <c r="F26" s="118"/>
      <c r="G26" s="32">
        <f t="shared" si="2"/>
        <v>35363.120000000003</v>
      </c>
      <c r="H26" s="89"/>
      <c r="I26" s="102"/>
      <c r="J26" s="33"/>
    </row>
    <row r="27" spans="1:10" s="4" customFormat="1" ht="54" x14ac:dyDescent="0.35">
      <c r="A27" s="16"/>
      <c r="B27" s="28"/>
      <c r="C27" s="29" t="s">
        <v>23</v>
      </c>
      <c r="D27" s="30" t="s">
        <v>69</v>
      </c>
      <c r="E27" s="118">
        <v>2544420</v>
      </c>
      <c r="F27" s="118">
        <v>-2544420</v>
      </c>
      <c r="G27" s="32">
        <f t="shared" si="2"/>
        <v>0</v>
      </c>
      <c r="H27" s="89"/>
      <c r="I27" s="112"/>
      <c r="J27" s="33"/>
    </row>
    <row r="28" spans="1:10" s="4" customFormat="1" ht="36" x14ac:dyDescent="0.35">
      <c r="A28" s="16"/>
      <c r="B28" s="28"/>
      <c r="C28" s="29" t="s">
        <v>42</v>
      </c>
      <c r="D28" s="30" t="s">
        <v>48</v>
      </c>
      <c r="E28" s="31">
        <v>150550</v>
      </c>
      <c r="F28" s="31"/>
      <c r="G28" s="32">
        <f t="shared" si="2"/>
        <v>150550</v>
      </c>
      <c r="H28" s="89"/>
      <c r="I28" s="102" t="s">
        <v>55</v>
      </c>
      <c r="J28" s="33"/>
    </row>
    <row r="29" spans="1:10" s="4" customFormat="1" ht="18" customHeight="1" x14ac:dyDescent="0.3">
      <c r="A29" s="16"/>
      <c r="B29" s="28"/>
      <c r="C29" s="144" t="s">
        <v>24</v>
      </c>
      <c r="D29" s="145"/>
      <c r="E29" s="19">
        <f>SUM(E30:E36)</f>
        <v>1703014</v>
      </c>
      <c r="F29" s="19">
        <f>SUM(F30:F36)</f>
        <v>10021126</v>
      </c>
      <c r="G29" s="19">
        <f>SUM(E29:F29)</f>
        <v>11724140</v>
      </c>
      <c r="H29" s="19">
        <f>SUM(H30:H37)</f>
        <v>0</v>
      </c>
      <c r="I29" s="21"/>
      <c r="J29" s="33"/>
    </row>
    <row r="30" spans="1:10" s="4" customFormat="1" ht="36" x14ac:dyDescent="0.35">
      <c r="A30" s="16"/>
      <c r="B30" s="28"/>
      <c r="C30" s="29" t="s">
        <v>41</v>
      </c>
      <c r="D30" s="30" t="s">
        <v>74</v>
      </c>
      <c r="E30" s="118">
        <v>272000</v>
      </c>
      <c r="F30" s="118"/>
      <c r="G30" s="32">
        <f t="shared" ref="G30:G36" si="3">SUM(E30:F30)</f>
        <v>272000</v>
      </c>
      <c r="H30" s="34"/>
      <c r="I30" s="102" t="s">
        <v>55</v>
      </c>
      <c r="J30" s="33"/>
    </row>
    <row r="31" spans="1:10" s="4" customFormat="1" ht="36" x14ac:dyDescent="0.35">
      <c r="A31" s="16"/>
      <c r="B31" s="28"/>
      <c r="C31" s="29" t="s">
        <v>40</v>
      </c>
      <c r="D31" s="30" t="s">
        <v>51</v>
      </c>
      <c r="E31" s="118">
        <v>222000</v>
      </c>
      <c r="F31" s="118"/>
      <c r="G31" s="32">
        <f t="shared" si="3"/>
        <v>222000</v>
      </c>
      <c r="H31" s="34"/>
      <c r="I31" s="102" t="s">
        <v>55</v>
      </c>
      <c r="J31" s="33"/>
    </row>
    <row r="32" spans="1:10" s="4" customFormat="1" ht="54" x14ac:dyDescent="0.35">
      <c r="A32" s="16"/>
      <c r="B32" s="28"/>
      <c r="C32" s="29" t="s">
        <v>46</v>
      </c>
      <c r="D32" s="30" t="s">
        <v>49</v>
      </c>
      <c r="E32" s="118">
        <v>560000</v>
      </c>
      <c r="F32" s="118">
        <v>900000</v>
      </c>
      <c r="G32" s="32">
        <f t="shared" si="3"/>
        <v>1460000</v>
      </c>
      <c r="H32" s="34"/>
      <c r="I32" s="102" t="s">
        <v>55</v>
      </c>
      <c r="J32" s="33"/>
    </row>
    <row r="33" spans="1:10" s="4" customFormat="1" ht="54" x14ac:dyDescent="0.35">
      <c r="A33" s="16"/>
      <c r="B33" s="28"/>
      <c r="C33" s="29" t="s">
        <v>43</v>
      </c>
      <c r="D33" s="30" t="s">
        <v>52</v>
      </c>
      <c r="E33" s="118">
        <v>340784</v>
      </c>
      <c r="F33" s="31"/>
      <c r="G33" s="32">
        <f t="shared" si="3"/>
        <v>340784</v>
      </c>
      <c r="H33" s="34"/>
      <c r="I33" s="102" t="s">
        <v>55</v>
      </c>
      <c r="J33" s="33"/>
    </row>
    <row r="34" spans="1:10" s="4" customFormat="1" ht="36" x14ac:dyDescent="0.35">
      <c r="A34" s="16"/>
      <c r="B34" s="28"/>
      <c r="C34" s="29" t="s">
        <v>43</v>
      </c>
      <c r="D34" s="30" t="s">
        <v>53</v>
      </c>
      <c r="E34" s="118">
        <v>168230</v>
      </c>
      <c r="F34" s="31"/>
      <c r="G34" s="32">
        <f t="shared" si="3"/>
        <v>168230</v>
      </c>
      <c r="H34" s="34"/>
      <c r="I34" s="102" t="s">
        <v>55</v>
      </c>
      <c r="J34" s="33"/>
    </row>
    <row r="35" spans="1:10" s="4" customFormat="1" ht="54" x14ac:dyDescent="0.35">
      <c r="A35" s="16"/>
      <c r="B35" s="28"/>
      <c r="C35" s="29" t="s">
        <v>76</v>
      </c>
      <c r="D35" s="30" t="s">
        <v>77</v>
      </c>
      <c r="E35" s="118"/>
      <c r="F35" s="31">
        <v>9121126</v>
      </c>
      <c r="G35" s="32">
        <f t="shared" si="3"/>
        <v>9121126</v>
      </c>
      <c r="H35" s="34"/>
      <c r="I35" s="102"/>
      <c r="J35" s="33"/>
    </row>
    <row r="36" spans="1:10" s="4" customFormat="1" ht="36" x14ac:dyDescent="0.35">
      <c r="A36" s="16"/>
      <c r="B36" s="28"/>
      <c r="C36" s="29" t="s">
        <v>38</v>
      </c>
      <c r="D36" s="99" t="s">
        <v>75</v>
      </c>
      <c r="E36" s="118">
        <v>140000</v>
      </c>
      <c r="F36" s="31"/>
      <c r="G36" s="32">
        <f t="shared" si="3"/>
        <v>140000</v>
      </c>
      <c r="H36" s="34"/>
      <c r="I36" s="102" t="s">
        <v>55</v>
      </c>
      <c r="J36" s="33"/>
    </row>
    <row r="37" spans="1:10" s="4" customFormat="1" ht="27" customHeight="1" x14ac:dyDescent="0.3">
      <c r="A37" s="16"/>
      <c r="B37" s="28"/>
      <c r="C37" s="144" t="s">
        <v>32</v>
      </c>
      <c r="D37" s="145"/>
      <c r="E37" s="19">
        <f>SUM(E38:E42)</f>
        <v>1463237</v>
      </c>
      <c r="F37" s="19"/>
      <c r="G37" s="19">
        <f t="shared" ref="G37:G42" si="4">SUM(E37:F37)</f>
        <v>1463237</v>
      </c>
      <c r="H37" s="19">
        <f>SUM(H43:H45)</f>
        <v>0</v>
      </c>
      <c r="I37" s="21"/>
      <c r="J37" s="33"/>
    </row>
    <row r="38" spans="1:10" s="4" customFormat="1" ht="54" x14ac:dyDescent="0.35">
      <c r="A38" s="16"/>
      <c r="B38" s="109"/>
      <c r="C38" s="29">
        <v>1015049</v>
      </c>
      <c r="D38" s="30" t="s">
        <v>39</v>
      </c>
      <c r="E38" s="118">
        <v>149328</v>
      </c>
      <c r="F38" s="96"/>
      <c r="G38" s="32">
        <f t="shared" si="4"/>
        <v>149328</v>
      </c>
      <c r="H38" s="96"/>
      <c r="I38" s="102"/>
      <c r="J38" s="33"/>
    </row>
    <row r="39" spans="1:10" s="4" customFormat="1" ht="18" x14ac:dyDescent="0.35">
      <c r="A39" s="16"/>
      <c r="B39" s="109"/>
      <c r="C39" s="29" t="s">
        <v>33</v>
      </c>
      <c r="D39" s="30" t="s">
        <v>34</v>
      </c>
      <c r="E39" s="118">
        <v>15600</v>
      </c>
      <c r="F39" s="96"/>
      <c r="G39" s="32">
        <f t="shared" si="4"/>
        <v>15600</v>
      </c>
      <c r="H39" s="96"/>
      <c r="I39" s="102" t="s">
        <v>55</v>
      </c>
      <c r="J39" s="33"/>
    </row>
    <row r="40" spans="1:10" s="4" customFormat="1" ht="36" x14ac:dyDescent="0.35">
      <c r="A40" s="16"/>
      <c r="B40" s="109"/>
      <c r="C40" s="29" t="s">
        <v>63</v>
      </c>
      <c r="D40" s="113" t="s">
        <v>62</v>
      </c>
      <c r="E40" s="118">
        <v>424847</v>
      </c>
      <c r="F40" s="96"/>
      <c r="G40" s="32">
        <f>E40</f>
        <v>424847</v>
      </c>
      <c r="H40" s="96"/>
      <c r="I40" s="102" t="s">
        <v>55</v>
      </c>
      <c r="J40" s="33"/>
    </row>
    <row r="41" spans="1:10" s="4" customFormat="1" ht="54" x14ac:dyDescent="0.35">
      <c r="A41" s="16"/>
      <c r="B41" s="109"/>
      <c r="C41" s="29" t="s">
        <v>47</v>
      </c>
      <c r="D41" s="30" t="s">
        <v>78</v>
      </c>
      <c r="E41" s="118">
        <v>640422</v>
      </c>
      <c r="F41" s="96"/>
      <c r="G41" s="32">
        <f t="shared" si="4"/>
        <v>640422</v>
      </c>
      <c r="H41" s="96"/>
      <c r="I41" s="102" t="s">
        <v>55</v>
      </c>
      <c r="J41" s="33"/>
    </row>
    <row r="42" spans="1:10" s="106" customFormat="1" ht="20.399999999999999" customHeight="1" x14ac:dyDescent="0.35">
      <c r="A42" s="107"/>
      <c r="B42" s="110"/>
      <c r="C42" s="29" t="s">
        <v>36</v>
      </c>
      <c r="D42" s="99" t="s">
        <v>37</v>
      </c>
      <c r="E42" s="97">
        <v>233040</v>
      </c>
      <c r="F42" s="96"/>
      <c r="G42" s="31">
        <f t="shared" si="4"/>
        <v>233040</v>
      </c>
      <c r="H42" s="96"/>
      <c r="I42" s="102" t="s">
        <v>55</v>
      </c>
      <c r="J42" s="108"/>
    </row>
    <row r="43" spans="1:10" s="4" customFormat="1" ht="36" customHeight="1" x14ac:dyDescent="0.3">
      <c r="A43" s="16"/>
      <c r="B43" s="28"/>
      <c r="C43" s="144" t="s">
        <v>31</v>
      </c>
      <c r="D43" s="145"/>
      <c r="E43" s="19">
        <f>SUM(E44:E49)</f>
        <v>2250000</v>
      </c>
      <c r="F43" s="19">
        <f>SUM(F44:F49)</f>
        <v>1578211</v>
      </c>
      <c r="G43" s="19">
        <f>SUM(E43:F43)</f>
        <v>3828211</v>
      </c>
      <c r="H43" s="19"/>
      <c r="I43" s="21"/>
      <c r="J43" s="33"/>
    </row>
    <row r="44" spans="1:10" s="4" customFormat="1" ht="1.2" hidden="1" customHeight="1" x14ac:dyDescent="0.35">
      <c r="A44" s="16"/>
      <c r="B44" s="28"/>
      <c r="C44" s="29"/>
      <c r="D44" s="99"/>
      <c r="E44" s="31"/>
      <c r="F44" s="31"/>
      <c r="G44" s="32"/>
      <c r="H44" s="34"/>
      <c r="I44" s="102"/>
      <c r="J44" s="33"/>
    </row>
    <row r="45" spans="1:10" s="4" customFormat="1" ht="54" x14ac:dyDescent="0.35">
      <c r="A45" s="16"/>
      <c r="B45" s="28"/>
      <c r="C45" s="29" t="s">
        <v>35</v>
      </c>
      <c r="D45" s="99" t="s">
        <v>79</v>
      </c>
      <c r="E45" s="31">
        <v>250000</v>
      </c>
      <c r="F45" s="31"/>
      <c r="G45" s="32">
        <f t="shared" ref="G45:G49" si="5">SUM(E45:F45)</f>
        <v>250000</v>
      </c>
      <c r="H45" s="34"/>
      <c r="I45" s="102" t="s">
        <v>55</v>
      </c>
      <c r="J45" s="33"/>
    </row>
    <row r="46" spans="1:10" s="4" customFormat="1" ht="36" x14ac:dyDescent="0.35">
      <c r="A46" s="16"/>
      <c r="B46" s="28"/>
      <c r="C46" s="29" t="s">
        <v>35</v>
      </c>
      <c r="D46" s="99" t="s">
        <v>54</v>
      </c>
      <c r="E46" s="31">
        <v>2000000</v>
      </c>
      <c r="F46" s="31"/>
      <c r="G46" s="32">
        <f>E46</f>
        <v>2000000</v>
      </c>
      <c r="H46" s="34"/>
      <c r="I46" s="102" t="s">
        <v>55</v>
      </c>
      <c r="J46" s="33"/>
    </row>
    <row r="47" spans="1:10" s="4" customFormat="1" ht="90" x14ac:dyDescent="0.35">
      <c r="A47" s="16"/>
      <c r="B47" s="28"/>
      <c r="C47" s="29" t="s">
        <v>44</v>
      </c>
      <c r="D47" s="99" t="s">
        <v>80</v>
      </c>
      <c r="E47" s="31"/>
      <c r="F47" s="31">
        <v>1411879</v>
      </c>
      <c r="G47" s="32">
        <f t="shared" si="5"/>
        <v>1411879</v>
      </c>
      <c r="H47" s="34"/>
      <c r="I47" s="102" t="s">
        <v>55</v>
      </c>
      <c r="J47" s="33"/>
    </row>
    <row r="48" spans="1:10" s="4" customFormat="1" ht="72" x14ac:dyDescent="0.35">
      <c r="A48" s="16"/>
      <c r="B48" s="28"/>
      <c r="C48" s="29" t="s">
        <v>61</v>
      </c>
      <c r="D48" s="99" t="s">
        <v>82</v>
      </c>
      <c r="E48" s="31"/>
      <c r="F48" s="31">
        <v>86003</v>
      </c>
      <c r="G48" s="32">
        <f>F48</f>
        <v>86003</v>
      </c>
      <c r="H48" s="34"/>
      <c r="I48" s="102" t="s">
        <v>55</v>
      </c>
      <c r="J48" s="33"/>
    </row>
    <row r="49" spans="1:11" s="4" customFormat="1" ht="54" x14ac:dyDescent="0.35">
      <c r="A49" s="16"/>
      <c r="B49" s="28"/>
      <c r="C49" s="29" t="s">
        <v>45</v>
      </c>
      <c r="D49" s="111" t="s">
        <v>81</v>
      </c>
      <c r="E49" s="31"/>
      <c r="F49" s="31">
        <v>80329</v>
      </c>
      <c r="G49" s="32">
        <f t="shared" si="5"/>
        <v>80329</v>
      </c>
      <c r="H49" s="34"/>
      <c r="I49" s="102" t="s">
        <v>55</v>
      </c>
      <c r="J49" s="33"/>
    </row>
    <row r="50" spans="1:11" s="4" customFormat="1" ht="19.8" customHeight="1" x14ac:dyDescent="0.3">
      <c r="A50" s="16"/>
      <c r="B50" s="28"/>
      <c r="C50" s="144" t="s">
        <v>30</v>
      </c>
      <c r="D50" s="145"/>
      <c r="E50" s="19">
        <f>SUM(E51:E52)</f>
        <v>260000</v>
      </c>
      <c r="F50" s="19">
        <f>SUM(F51:F53)</f>
        <v>0</v>
      </c>
      <c r="G50" s="19">
        <f>SUM(E50:F50)</f>
        <v>260000</v>
      </c>
      <c r="H50" s="34"/>
      <c r="I50" s="21"/>
      <c r="J50" s="33"/>
    </row>
    <row r="51" spans="1:11" s="4" customFormat="1" ht="63" x14ac:dyDescent="0.35">
      <c r="A51" s="16"/>
      <c r="B51" s="28"/>
      <c r="C51" s="29" t="s">
        <v>60</v>
      </c>
      <c r="D51" s="86" t="s">
        <v>85</v>
      </c>
      <c r="E51" s="97">
        <v>200000</v>
      </c>
      <c r="F51" s="96"/>
      <c r="G51" s="98">
        <f>SUM(E51:F51)</f>
        <v>200000</v>
      </c>
      <c r="H51" s="34"/>
      <c r="I51" s="100" t="s">
        <v>55</v>
      </c>
      <c r="J51" s="33"/>
    </row>
    <row r="52" spans="1:11" s="4" customFormat="1" ht="54" x14ac:dyDescent="0.35">
      <c r="A52" s="16"/>
      <c r="B52" s="28"/>
      <c r="C52" s="29" t="s">
        <v>59</v>
      </c>
      <c r="D52" s="99" t="s">
        <v>84</v>
      </c>
      <c r="E52" s="97">
        <v>60000</v>
      </c>
      <c r="F52" s="96"/>
      <c r="G52" s="98">
        <f t="shared" ref="G52:G53" si="6">SUM(E52:F52)</f>
        <v>60000</v>
      </c>
      <c r="H52" s="34"/>
      <c r="I52" s="100" t="s">
        <v>55</v>
      </c>
      <c r="J52" s="33"/>
    </row>
    <row r="53" spans="1:11" s="4" customFormat="1" ht="36" x14ac:dyDescent="0.35">
      <c r="A53" s="16"/>
      <c r="B53" s="28"/>
      <c r="C53" s="29" t="s">
        <v>58</v>
      </c>
      <c r="D53" s="30" t="s">
        <v>83</v>
      </c>
      <c r="E53" s="97">
        <v>31220</v>
      </c>
      <c r="F53" s="96"/>
      <c r="G53" s="98">
        <f t="shared" si="6"/>
        <v>31220</v>
      </c>
      <c r="H53" s="34"/>
      <c r="I53" s="100"/>
      <c r="J53" s="33"/>
    </row>
    <row r="54" spans="1:11" s="4" customFormat="1" ht="20.399999999999999" customHeight="1" x14ac:dyDescent="0.35">
      <c r="A54" s="28"/>
      <c r="B54" s="37"/>
      <c r="C54" s="146" t="s">
        <v>25</v>
      </c>
      <c r="D54" s="147"/>
      <c r="E54" s="19">
        <f>E7+E21+E29+E50+E43+E37</f>
        <v>13696648.120000001</v>
      </c>
      <c r="F54" s="19">
        <f>F7+F21+F29+F50+F43+F37</f>
        <v>15102917</v>
      </c>
      <c r="G54" s="19">
        <f>SUM(E54:F54)</f>
        <v>28799565.120000001</v>
      </c>
      <c r="H54" s="87"/>
      <c r="I54" s="88"/>
      <c r="J54" s="38"/>
      <c r="K54" s="39"/>
    </row>
    <row r="55" spans="1:11" s="4" customFormat="1" ht="12.6" hidden="1" customHeight="1" x14ac:dyDescent="0.35">
      <c r="A55" s="1"/>
      <c r="B55" s="90"/>
      <c r="C55" s="91"/>
      <c r="D55" s="91" t="s">
        <v>28</v>
      </c>
      <c r="E55" s="22" t="e">
        <f>#REF!+#REF!+#REF!+#REF!+#REF!+#REF!+#REF!+#REF!+#REF!+#REF!+#REF!+E30+#REF!+#REF!+#REF!+#REF!+#REF!+#REF!+#REF!+#REF!+E12+#REF!</f>
        <v>#REF!</v>
      </c>
      <c r="F55" s="22">
        <f>F54</f>
        <v>15102917</v>
      </c>
      <c r="G55" s="22" t="e">
        <f>E55+F55</f>
        <v>#REF!</v>
      </c>
      <c r="H55" s="92"/>
      <c r="I55" s="103" t="s">
        <v>27</v>
      </c>
      <c r="J55" s="38"/>
      <c r="K55" s="39"/>
    </row>
    <row r="56" spans="1:11" s="4" customFormat="1" ht="56.4" customHeight="1" x14ac:dyDescent="0.35">
      <c r="A56" s="1"/>
      <c r="B56" s="90"/>
      <c r="C56" s="91"/>
      <c r="D56" s="94" t="s">
        <v>56</v>
      </c>
      <c r="E56" s="22">
        <f>E51+E46+E45+E42+E41+E39+E36+E34+E33+E31+E30+E28+E22+E20+E32+E52+E40+E25</f>
        <v>7267537</v>
      </c>
      <c r="F56" s="22">
        <f>F20+F47+F49+F32+F48+F24+F23</f>
        <v>3876211</v>
      </c>
      <c r="G56" s="22">
        <f>E56+F56</f>
        <v>11143748</v>
      </c>
      <c r="H56" s="92"/>
      <c r="I56" s="22"/>
      <c r="J56" s="38"/>
      <c r="K56" s="39"/>
    </row>
    <row r="57" spans="1:11" s="4" customFormat="1" ht="20.399999999999999" x14ac:dyDescent="0.35">
      <c r="A57" s="1"/>
      <c r="B57" s="90"/>
      <c r="C57" s="91"/>
      <c r="D57" s="94"/>
      <c r="E57" s="22"/>
      <c r="F57" s="22"/>
      <c r="G57" s="22"/>
      <c r="H57" s="92"/>
      <c r="I57" s="22"/>
      <c r="J57" s="38"/>
      <c r="K57" s="39"/>
    </row>
    <row r="58" spans="1:11" ht="25.2" customHeight="1" x14ac:dyDescent="0.35">
      <c r="C58" s="40"/>
      <c r="D58" s="93" t="s">
        <v>29</v>
      </c>
      <c r="E58" s="42">
        <f>E16+E15+E14+E13+E11+E18</f>
        <v>3700000</v>
      </c>
      <c r="F58" s="42">
        <f>F19+F18+F17+F16+F12+F11</f>
        <v>4650000</v>
      </c>
      <c r="G58" s="95">
        <f>SUM(E58:F58)</f>
        <v>8350000</v>
      </c>
      <c r="H58" s="43"/>
      <c r="I58" s="62">
        <f>G56+G58</f>
        <v>19493748</v>
      </c>
    </row>
    <row r="59" spans="1:11" ht="52.5" hidden="1" customHeight="1" x14ac:dyDescent="0.35">
      <c r="C59" s="127"/>
      <c r="D59" s="127"/>
      <c r="E59" s="41"/>
      <c r="F59" s="41"/>
      <c r="G59" s="42"/>
      <c r="H59" s="43"/>
    </row>
    <row r="60" spans="1:11" ht="22.5" hidden="1" customHeight="1" x14ac:dyDescent="0.35">
      <c r="C60" s="127"/>
      <c r="D60" s="143"/>
      <c r="E60" s="41"/>
      <c r="F60" s="41"/>
      <c r="G60" s="42"/>
      <c r="H60" s="43"/>
      <c r="J60" s="133"/>
    </row>
    <row r="61" spans="1:11" s="4" customFormat="1" ht="20.25" hidden="1" customHeight="1" x14ac:dyDescent="0.35">
      <c r="A61" s="1"/>
      <c r="B61" s="2"/>
      <c r="C61" s="129"/>
      <c r="D61" s="129"/>
      <c r="E61" s="42"/>
      <c r="F61" s="42"/>
      <c r="G61" s="42"/>
      <c r="H61" s="46"/>
      <c r="I61" s="44"/>
      <c r="J61" s="133"/>
    </row>
    <row r="62" spans="1:11" s="4" customFormat="1" ht="38.25" hidden="1" customHeight="1" x14ac:dyDescent="0.35">
      <c r="A62" s="1"/>
      <c r="B62" s="2"/>
      <c r="C62" s="150"/>
      <c r="D62" s="150"/>
      <c r="E62" s="42"/>
      <c r="F62" s="42"/>
      <c r="G62" s="42"/>
      <c r="H62" s="47"/>
      <c r="I62" s="44"/>
      <c r="J62" s="133"/>
    </row>
    <row r="63" spans="1:11" ht="52.5" hidden="1" customHeight="1" x14ac:dyDescent="0.35">
      <c r="C63" s="151"/>
      <c r="D63" s="151"/>
      <c r="E63" s="41"/>
      <c r="F63" s="41"/>
      <c r="G63" s="42"/>
      <c r="H63" s="43"/>
      <c r="J63" s="133"/>
    </row>
    <row r="64" spans="1:11" ht="52.5" hidden="1" customHeight="1" x14ac:dyDescent="0.35">
      <c r="C64" s="127"/>
      <c r="D64" s="127"/>
      <c r="E64" s="41"/>
      <c r="F64" s="41"/>
      <c r="G64" s="42"/>
      <c r="H64" s="43"/>
      <c r="J64" s="133"/>
    </row>
    <row r="65" spans="1:15" ht="52.5" hidden="1" customHeight="1" x14ac:dyDescent="0.35">
      <c r="C65" s="135"/>
      <c r="D65" s="135"/>
      <c r="E65" s="48"/>
      <c r="F65" s="48"/>
      <c r="G65" s="42"/>
      <c r="H65" s="49"/>
      <c r="J65" s="133"/>
    </row>
    <row r="66" spans="1:15" ht="52.5" hidden="1" customHeight="1" x14ac:dyDescent="0.35">
      <c r="C66" s="127"/>
      <c r="D66" s="127"/>
      <c r="E66" s="48"/>
      <c r="F66" s="48"/>
      <c r="G66" s="42"/>
      <c r="H66" s="49"/>
      <c r="J66" s="133"/>
    </row>
    <row r="67" spans="1:15" ht="52.5" hidden="1" customHeight="1" x14ac:dyDescent="0.35">
      <c r="C67" s="152"/>
      <c r="D67" s="152"/>
      <c r="E67" s="41"/>
      <c r="F67" s="41"/>
      <c r="G67" s="42"/>
      <c r="H67" s="43"/>
      <c r="J67" s="133"/>
    </row>
    <row r="68" spans="1:15" ht="52.5" hidden="1" customHeight="1" x14ac:dyDescent="0.35">
      <c r="C68" s="127"/>
      <c r="D68" s="127"/>
      <c r="E68" s="41"/>
      <c r="F68" s="41"/>
      <c r="G68" s="42"/>
      <c r="H68" s="43"/>
      <c r="J68" s="133"/>
    </row>
    <row r="69" spans="1:15" ht="18.75" hidden="1" customHeight="1" x14ac:dyDescent="0.35">
      <c r="C69" s="153"/>
      <c r="D69" s="154"/>
      <c r="E69" s="41"/>
      <c r="F69" s="41"/>
      <c r="G69" s="42"/>
      <c r="H69" s="43"/>
      <c r="J69" s="133"/>
      <c r="K69" s="45"/>
      <c r="L69" s="45"/>
      <c r="M69" s="45"/>
      <c r="N69" s="45"/>
      <c r="O69" s="45"/>
    </row>
    <row r="70" spans="1:15" ht="18.75" hidden="1" customHeight="1" x14ac:dyDescent="0.35">
      <c r="C70" s="50"/>
      <c r="D70" s="51"/>
      <c r="E70" s="41"/>
      <c r="F70" s="41"/>
      <c r="G70" s="42"/>
      <c r="H70" s="43"/>
      <c r="J70" s="133"/>
    </row>
    <row r="71" spans="1:15" ht="52.5" hidden="1" customHeight="1" x14ac:dyDescent="0.35">
      <c r="C71" s="50"/>
      <c r="D71" s="51"/>
      <c r="E71" s="41"/>
      <c r="F71" s="41"/>
      <c r="G71" s="42"/>
      <c r="H71" s="43"/>
      <c r="J71" s="133"/>
    </row>
    <row r="72" spans="1:15" ht="52.5" hidden="1" customHeight="1" x14ac:dyDescent="0.35">
      <c r="C72" s="127"/>
      <c r="D72" s="127"/>
      <c r="E72" s="41"/>
      <c r="F72" s="41"/>
      <c r="G72" s="42"/>
      <c r="H72" s="43"/>
      <c r="J72" s="134"/>
    </row>
    <row r="73" spans="1:15" ht="52.5" hidden="1" customHeight="1" x14ac:dyDescent="0.35">
      <c r="C73" s="127"/>
      <c r="D73" s="135"/>
      <c r="E73" s="41"/>
      <c r="F73" s="41"/>
      <c r="G73" s="42"/>
      <c r="H73" s="43"/>
      <c r="J73" s="134"/>
    </row>
    <row r="74" spans="1:15" ht="52.5" hidden="1" customHeight="1" x14ac:dyDescent="0.35">
      <c r="C74" s="136"/>
      <c r="D74" s="135"/>
      <c r="E74" s="41"/>
      <c r="F74" s="41"/>
      <c r="G74" s="42"/>
      <c r="H74" s="43"/>
      <c r="J74" s="134"/>
    </row>
    <row r="75" spans="1:15" s="4" customFormat="1" ht="25.5" hidden="1" customHeight="1" x14ac:dyDescent="0.35">
      <c r="A75" s="1"/>
      <c r="B75" s="2"/>
      <c r="C75" s="125"/>
      <c r="D75" s="137"/>
      <c r="E75" s="42"/>
      <c r="F75" s="42"/>
      <c r="G75" s="42"/>
      <c r="H75" s="46"/>
      <c r="I75" s="44"/>
      <c r="J75" s="134"/>
    </row>
    <row r="76" spans="1:15" ht="28.8" customHeight="1" x14ac:dyDescent="0.35">
      <c r="C76" s="127"/>
      <c r="D76" s="128"/>
      <c r="E76" s="41"/>
      <c r="F76" s="41"/>
      <c r="G76" s="41"/>
      <c r="H76" s="41">
        <f t="shared" ref="H76" si="7">H56+H58</f>
        <v>0</v>
      </c>
      <c r="I76" s="4"/>
      <c r="J76" s="134"/>
    </row>
    <row r="77" spans="1:15" s="4" customFormat="1" ht="48" customHeight="1" x14ac:dyDescent="0.35">
      <c r="A77" s="1"/>
      <c r="B77" s="2"/>
      <c r="C77" s="129"/>
      <c r="D77" s="130"/>
      <c r="E77" s="42"/>
      <c r="F77" s="42"/>
      <c r="G77" s="42"/>
      <c r="H77" s="46"/>
      <c r="I77" s="44"/>
      <c r="J77" s="38"/>
    </row>
    <row r="78" spans="1:15" ht="61.8" customHeight="1" x14ac:dyDescent="0.35">
      <c r="C78" s="50"/>
      <c r="D78" s="51"/>
      <c r="E78" s="41"/>
      <c r="F78" s="41"/>
      <c r="G78" s="42"/>
      <c r="H78" s="43"/>
      <c r="I78" s="47"/>
      <c r="J78" s="52"/>
    </row>
    <row r="79" spans="1:15" ht="38.4" customHeight="1" x14ac:dyDescent="0.35">
      <c r="C79" s="130"/>
      <c r="D79" s="131"/>
      <c r="E79" s="41"/>
      <c r="F79" s="42"/>
      <c r="G79" s="42"/>
      <c r="H79" s="43"/>
      <c r="I79" s="47"/>
      <c r="J79" s="53"/>
    </row>
    <row r="80" spans="1:15" ht="18" x14ac:dyDescent="0.35">
      <c r="C80" s="51"/>
      <c r="D80" s="51"/>
      <c r="E80" s="41"/>
      <c r="F80" s="41"/>
      <c r="G80" s="42"/>
      <c r="H80" s="43"/>
      <c r="I80" s="47"/>
      <c r="J80" s="53"/>
    </row>
    <row r="81" spans="1:19" s="4" customFormat="1" ht="18" x14ac:dyDescent="0.35">
      <c r="A81" s="1"/>
      <c r="B81" s="2"/>
      <c r="C81" s="54"/>
      <c r="D81" s="42"/>
      <c r="E81" s="42"/>
      <c r="F81" s="42"/>
      <c r="G81" s="42"/>
      <c r="H81" s="46"/>
      <c r="J81" s="55"/>
      <c r="P81" s="56"/>
      <c r="Q81" s="38"/>
      <c r="R81" s="38"/>
      <c r="S81" s="38"/>
    </row>
    <row r="82" spans="1:19" ht="18" x14ac:dyDescent="0.35">
      <c r="C82" s="50"/>
      <c r="D82" s="51"/>
      <c r="E82" s="41"/>
      <c r="F82" s="41"/>
      <c r="G82" s="42"/>
      <c r="H82" s="43"/>
    </row>
    <row r="83" spans="1:19" s="4" customFormat="1" ht="18" x14ac:dyDescent="0.35">
      <c r="A83" s="1"/>
      <c r="B83" s="2"/>
      <c r="C83" s="132"/>
      <c r="D83" s="132"/>
      <c r="E83" s="42"/>
      <c r="F83" s="42"/>
      <c r="G83" s="42"/>
      <c r="H83" s="46"/>
      <c r="I83" s="44"/>
      <c r="J83" s="44"/>
    </row>
    <row r="84" spans="1:19" s="4" customFormat="1" ht="18" x14ac:dyDescent="0.35">
      <c r="A84" s="1"/>
      <c r="B84" s="2"/>
      <c r="C84" s="129"/>
      <c r="D84" s="129"/>
      <c r="E84" s="42"/>
      <c r="F84" s="42"/>
      <c r="G84" s="42"/>
      <c r="H84" s="46"/>
      <c r="I84" s="44"/>
      <c r="J84" s="44"/>
    </row>
    <row r="85" spans="1:19" ht="21" customHeight="1" x14ac:dyDescent="0.35">
      <c r="C85" s="127"/>
      <c r="D85" s="127"/>
      <c r="E85" s="41"/>
      <c r="F85" s="41"/>
      <c r="G85" s="42"/>
      <c r="H85" s="43"/>
    </row>
    <row r="86" spans="1:19" s="4" customFormat="1" ht="21.75" customHeight="1" x14ac:dyDescent="0.35">
      <c r="A86" s="1"/>
      <c r="B86" s="2"/>
      <c r="C86" s="125"/>
      <c r="D86" s="126"/>
      <c r="E86" s="42"/>
      <c r="F86" s="42"/>
      <c r="G86" s="42"/>
      <c r="H86" s="46"/>
      <c r="I86" s="47"/>
      <c r="P86" s="57"/>
    </row>
    <row r="87" spans="1:19" s="4" customFormat="1" ht="22.5" customHeight="1" x14ac:dyDescent="0.35">
      <c r="A87" s="1"/>
      <c r="B87" s="2"/>
      <c r="C87" s="58"/>
      <c r="D87" s="58"/>
      <c r="E87" s="42"/>
      <c r="F87" s="42"/>
      <c r="G87" s="42"/>
      <c r="H87" s="46"/>
      <c r="I87" s="47"/>
      <c r="J87" s="59"/>
    </row>
    <row r="88" spans="1:19" ht="22.5" customHeight="1" x14ac:dyDescent="0.35">
      <c r="C88" s="60"/>
      <c r="D88" s="61"/>
      <c r="E88" s="62"/>
      <c r="F88" s="62"/>
      <c r="G88" s="62"/>
      <c r="H88" s="63"/>
      <c r="I88" s="47"/>
      <c r="J88" s="35"/>
      <c r="K88" s="47"/>
      <c r="M88" s="64"/>
      <c r="P88" s="65"/>
    </row>
    <row r="89" spans="1:19" ht="12" customHeight="1" x14ac:dyDescent="0.3">
      <c r="E89" s="35"/>
      <c r="F89" s="35"/>
      <c r="G89" s="35"/>
      <c r="I89" s="46"/>
    </row>
    <row r="90" spans="1:19" ht="21" customHeight="1" x14ac:dyDescent="0.35">
      <c r="D90" s="82"/>
      <c r="E90" s="83"/>
      <c r="F90" s="83"/>
      <c r="G90" s="63"/>
      <c r="H90" s="63"/>
      <c r="J90" s="68"/>
    </row>
    <row r="91" spans="1:19" ht="23.25" customHeight="1" x14ac:dyDescent="0.35">
      <c r="C91" s="69"/>
      <c r="D91" s="82"/>
      <c r="E91" s="84"/>
      <c r="F91" s="84"/>
      <c r="G91" s="63"/>
      <c r="H91" s="85"/>
      <c r="I91" s="47"/>
      <c r="J91" s="35"/>
      <c r="L91" s="36"/>
      <c r="M91" s="36"/>
      <c r="N91" s="36"/>
    </row>
    <row r="92" spans="1:19" ht="23.25" customHeight="1" x14ac:dyDescent="0.35">
      <c r="C92" s="69"/>
      <c r="D92" s="82"/>
      <c r="E92" s="84"/>
      <c r="F92" s="84"/>
      <c r="G92" s="63"/>
      <c r="H92" s="85"/>
      <c r="I92" s="47"/>
      <c r="J92" s="35"/>
      <c r="L92" s="36"/>
      <c r="M92" s="36"/>
      <c r="N92" s="36"/>
    </row>
    <row r="93" spans="1:19" ht="18" x14ac:dyDescent="0.35">
      <c r="C93" s="71"/>
      <c r="D93" s="72"/>
      <c r="E93" s="62"/>
      <c r="F93" s="62"/>
      <c r="G93" s="42"/>
      <c r="H93" s="70"/>
      <c r="I93" s="47"/>
      <c r="J93" s="68"/>
    </row>
    <row r="94" spans="1:19" x14ac:dyDescent="0.3">
      <c r="C94" s="71"/>
      <c r="E94" s="74"/>
      <c r="F94" s="74"/>
      <c r="G94" s="74"/>
      <c r="H94" s="75"/>
      <c r="I94" s="70"/>
      <c r="J94" s="76"/>
    </row>
    <row r="95" spans="1:19" x14ac:dyDescent="0.3">
      <c r="C95" s="71"/>
      <c r="D95" s="77"/>
      <c r="E95" s="73"/>
      <c r="F95" s="73"/>
      <c r="G95" s="73"/>
      <c r="H95" s="68"/>
      <c r="I95" s="47"/>
      <c r="J95" s="68"/>
    </row>
    <row r="96" spans="1:19" x14ac:dyDescent="0.3">
      <c r="C96" s="71"/>
      <c r="D96" s="72"/>
      <c r="E96" s="78"/>
      <c r="F96" s="78"/>
      <c r="G96" s="73"/>
      <c r="H96" s="76"/>
      <c r="I96" s="47"/>
      <c r="J96" s="68"/>
    </row>
    <row r="97" spans="1:252" x14ac:dyDescent="0.3">
      <c r="C97" s="71"/>
      <c r="D97" s="72"/>
      <c r="E97" s="73"/>
      <c r="F97" s="73"/>
      <c r="G97" s="73"/>
      <c r="H97" s="68"/>
      <c r="I97" s="47"/>
      <c r="J97" s="68"/>
    </row>
    <row r="98" spans="1:252" x14ac:dyDescent="0.3">
      <c r="C98" s="71"/>
      <c r="D98" s="72"/>
      <c r="E98" s="73"/>
      <c r="F98" s="73"/>
      <c r="G98" s="73"/>
      <c r="H98" s="68"/>
      <c r="I98" s="47"/>
      <c r="J98" s="68"/>
    </row>
    <row r="99" spans="1:252" x14ac:dyDescent="0.3">
      <c r="C99" s="71"/>
      <c r="E99" s="73"/>
      <c r="F99" s="73"/>
      <c r="G99" s="73"/>
      <c r="H99" s="68"/>
      <c r="I99" s="70"/>
      <c r="J99" s="76"/>
    </row>
    <row r="100" spans="1:252" x14ac:dyDescent="0.3">
      <c r="C100" s="71"/>
      <c r="E100" s="78"/>
      <c r="F100" s="78"/>
      <c r="G100" s="73"/>
      <c r="H100" s="76"/>
      <c r="I100" s="47"/>
      <c r="J100" s="68"/>
    </row>
    <row r="101" spans="1:252" x14ac:dyDescent="0.3">
      <c r="C101" s="71"/>
      <c r="D101" s="79"/>
      <c r="E101" s="73"/>
      <c r="F101" s="73"/>
      <c r="G101" s="73"/>
      <c r="H101" s="68"/>
      <c r="I101" s="70"/>
      <c r="J101" s="76"/>
    </row>
    <row r="102" spans="1:252" x14ac:dyDescent="0.3">
      <c r="C102" s="71"/>
      <c r="E102" s="73"/>
      <c r="F102" s="73"/>
      <c r="G102" s="73"/>
      <c r="H102" s="68"/>
    </row>
    <row r="103" spans="1:252" x14ac:dyDescent="0.3">
      <c r="C103" s="71"/>
      <c r="D103" s="79"/>
      <c r="E103" s="73"/>
      <c r="F103" s="73"/>
      <c r="G103" s="73"/>
      <c r="H103" s="68"/>
    </row>
    <row r="104" spans="1:252" x14ac:dyDescent="0.3">
      <c r="C104" s="71"/>
      <c r="E104" s="80"/>
      <c r="F104" s="80"/>
      <c r="G104" s="80"/>
      <c r="H104" s="68"/>
    </row>
    <row r="105" spans="1:252" s="45" customFormat="1" x14ac:dyDescent="0.3">
      <c r="A105" s="2"/>
      <c r="B105" s="2"/>
      <c r="C105" s="66"/>
      <c r="D105" s="67"/>
      <c r="E105" s="81"/>
      <c r="F105" s="81"/>
      <c r="G105" s="81"/>
      <c r="H105" s="35"/>
      <c r="I105" s="44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</row>
    <row r="106" spans="1:252" s="45" customFormat="1" x14ac:dyDescent="0.3">
      <c r="A106" s="2"/>
      <c r="B106" s="2"/>
      <c r="C106" s="66"/>
      <c r="D106" s="67"/>
      <c r="E106" s="81"/>
      <c r="F106" s="81"/>
      <c r="G106" s="81"/>
      <c r="H106" s="35"/>
      <c r="I106" s="44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</row>
    <row r="107" spans="1:252" s="45" customFormat="1" x14ac:dyDescent="0.3">
      <c r="A107" s="2"/>
      <c r="B107" s="2"/>
      <c r="C107" s="66"/>
      <c r="D107" s="67"/>
      <c r="E107" s="81"/>
      <c r="F107" s="81"/>
      <c r="G107" s="81"/>
      <c r="H107" s="35"/>
      <c r="I107" s="44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</row>
    <row r="108" spans="1:252" s="45" customFormat="1" x14ac:dyDescent="0.3">
      <c r="A108" s="2"/>
      <c r="B108" s="2"/>
      <c r="C108" s="66"/>
      <c r="D108" s="67"/>
      <c r="E108" s="81"/>
      <c r="F108" s="81"/>
      <c r="G108" s="81"/>
      <c r="H108" s="35"/>
      <c r="I108" s="44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</row>
    <row r="109" spans="1:252" s="45" customFormat="1" x14ac:dyDescent="0.3">
      <c r="A109" s="2"/>
      <c r="B109" s="2"/>
      <c r="C109" s="66"/>
      <c r="D109" s="67"/>
      <c r="E109" s="81"/>
      <c r="F109" s="81"/>
      <c r="G109" s="81"/>
      <c r="H109" s="35"/>
      <c r="I109" s="44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</row>
    <row r="110" spans="1:252" s="45" customFormat="1" x14ac:dyDescent="0.3">
      <c r="A110" s="2"/>
      <c r="B110" s="2"/>
      <c r="C110" s="66"/>
      <c r="D110" s="67"/>
      <c r="E110" s="81"/>
      <c r="F110" s="81"/>
      <c r="G110" s="81"/>
      <c r="H110" s="35"/>
      <c r="I110" s="44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</row>
    <row r="111" spans="1:252" s="45" customFormat="1" x14ac:dyDescent="0.3">
      <c r="A111" s="2"/>
      <c r="B111" s="2"/>
      <c r="C111" s="66"/>
      <c r="D111" s="67"/>
      <c r="E111" s="81"/>
      <c r="F111" s="81"/>
      <c r="G111" s="81"/>
      <c r="H111" s="35"/>
      <c r="I111" s="44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</row>
  </sheetData>
  <dataConsolidate/>
  <mergeCells count="35">
    <mergeCell ref="J60:J7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1:I1"/>
    <mergeCell ref="E2:G2"/>
    <mergeCell ref="C59:D59"/>
    <mergeCell ref="C60:D60"/>
    <mergeCell ref="C21:D21"/>
    <mergeCell ref="C29:D29"/>
    <mergeCell ref="C54:D54"/>
    <mergeCell ref="C50:D50"/>
    <mergeCell ref="C43:D43"/>
    <mergeCell ref="C37:D37"/>
    <mergeCell ref="C4:D4"/>
    <mergeCell ref="C5:D5"/>
    <mergeCell ref="C6:D6"/>
    <mergeCell ref="J71:J76"/>
    <mergeCell ref="C72:D72"/>
    <mergeCell ref="C73:D73"/>
    <mergeCell ref="C74:D74"/>
    <mergeCell ref="C75:D75"/>
    <mergeCell ref="C86:D86"/>
    <mergeCell ref="C76:D76"/>
    <mergeCell ref="C77:D77"/>
    <mergeCell ref="C79:D79"/>
    <mergeCell ref="C83:D83"/>
    <mergeCell ref="C84:D84"/>
    <mergeCell ref="C85:D85"/>
  </mergeCells>
  <phoneticPr fontId="23" type="noConversion"/>
  <pageMargins left="0.31496062992125984" right="0" top="0.15748031496062992" bottom="0.19685039370078741" header="0" footer="0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1DA73-6907-499C-96CF-A5519BC7B62F}">
  <dimension ref="A1:IQ105"/>
  <sheetViews>
    <sheetView tabSelected="1" view="pageBreakPreview" topLeftCell="C4" zoomScale="96" zoomScaleNormal="100" zoomScaleSheetLayoutView="96" workbookViewId="0">
      <selection activeCell="D50" sqref="D50"/>
    </sheetView>
  </sheetViews>
  <sheetFormatPr defaultColWidth="9.109375" defaultRowHeight="16.8" x14ac:dyDescent="0.3"/>
  <cols>
    <col min="1" max="1" width="6.33203125" style="2" hidden="1" customWidth="1"/>
    <col min="2" max="2" width="3.5546875" style="2" hidden="1" customWidth="1"/>
    <col min="3" max="3" width="8.88671875" style="66" customWidth="1"/>
    <col min="4" max="4" width="56.88671875" style="67" customWidth="1"/>
    <col min="5" max="5" width="16" style="81" customWidth="1"/>
    <col min="6" max="6" width="16.6640625" style="81" customWidth="1"/>
    <col min="7" max="7" width="16.33203125" style="81" customWidth="1"/>
    <col min="8" max="8" width="0.109375" style="35" customWidth="1"/>
    <col min="9" max="9" width="11.88671875" style="45" customWidth="1"/>
    <col min="10" max="10" width="17" style="35" customWidth="1"/>
    <col min="11" max="11" width="10.88671875" style="35" customWidth="1"/>
    <col min="12" max="12" width="13.6640625" style="35" customWidth="1"/>
    <col min="13" max="13" width="11.44140625" style="35" customWidth="1"/>
    <col min="14" max="14" width="17.44140625" style="35" customWidth="1"/>
    <col min="15" max="15" width="15.109375" style="35" customWidth="1"/>
    <col min="16" max="17" width="9.109375" style="35"/>
    <col min="18" max="18" width="13" style="35" customWidth="1"/>
    <col min="19" max="19" width="19.6640625" style="35" customWidth="1"/>
    <col min="20" max="16384" width="9.109375" style="35"/>
  </cols>
  <sheetData>
    <row r="1" spans="1:14" s="4" customFormat="1" ht="23.25" customHeight="1" x14ac:dyDescent="0.3">
      <c r="A1" s="1"/>
      <c r="B1" s="1"/>
      <c r="C1" s="138" t="s">
        <v>87</v>
      </c>
      <c r="D1" s="139"/>
      <c r="E1" s="139"/>
      <c r="F1" s="139"/>
      <c r="G1" s="139"/>
      <c r="H1" s="139"/>
      <c r="I1" s="3"/>
    </row>
    <row r="2" spans="1:14" s="4" customFormat="1" ht="26.25" hidden="1" customHeight="1" x14ac:dyDescent="0.3">
      <c r="A2" s="1"/>
      <c r="B2" s="104"/>
      <c r="C2" s="5"/>
      <c r="D2" s="6"/>
      <c r="E2" s="140" t="s">
        <v>0</v>
      </c>
      <c r="F2" s="141"/>
      <c r="G2" s="142"/>
      <c r="H2" s="7"/>
      <c r="I2" s="3"/>
    </row>
    <row r="3" spans="1:14" s="15" customFormat="1" ht="51" customHeight="1" x14ac:dyDescent="0.25">
      <c r="A3" s="9" t="s">
        <v>1</v>
      </c>
      <c r="B3" s="104" t="s">
        <v>2</v>
      </c>
      <c r="C3" s="5" t="s">
        <v>3</v>
      </c>
      <c r="D3" s="6" t="s">
        <v>4</v>
      </c>
      <c r="E3" s="10" t="s">
        <v>5</v>
      </c>
      <c r="F3" s="11" t="s">
        <v>6</v>
      </c>
      <c r="G3" s="12" t="s">
        <v>7</v>
      </c>
      <c r="H3" s="13" t="s">
        <v>8</v>
      </c>
      <c r="I3" s="14"/>
    </row>
    <row r="4" spans="1:14" s="23" customFormat="1" ht="17.399999999999999" x14ac:dyDescent="0.3">
      <c r="A4" s="16">
        <v>1</v>
      </c>
      <c r="B4" s="16"/>
      <c r="C4" s="17"/>
      <c r="D4" s="18" t="s">
        <v>9</v>
      </c>
      <c r="E4" s="19">
        <f>SUM(E5:E17)</f>
        <v>3900000</v>
      </c>
      <c r="F4" s="19">
        <f>SUM(F8:F17)</f>
        <v>5723000</v>
      </c>
      <c r="G4" s="19">
        <f>SUM(E4:F4)</f>
        <v>9623000</v>
      </c>
      <c r="H4" s="20"/>
      <c r="I4" s="22"/>
      <c r="N4" s="24"/>
    </row>
    <row r="5" spans="1:14" s="26" customFormat="1" ht="35.25" hidden="1" customHeight="1" x14ac:dyDescent="0.35">
      <c r="A5" s="16"/>
      <c r="B5" s="28" t="s">
        <v>10</v>
      </c>
      <c r="C5" s="29" t="s">
        <v>11</v>
      </c>
      <c r="D5" s="30" t="s">
        <v>12</v>
      </c>
      <c r="E5" s="31"/>
      <c r="F5" s="31"/>
      <c r="G5" s="32">
        <f t="shared" ref="G5:G17" si="0">SUM(E5:F5)</f>
        <v>0</v>
      </c>
      <c r="H5" s="34"/>
      <c r="I5" s="25"/>
      <c r="N5" s="27"/>
    </row>
    <row r="6" spans="1:14" s="26" customFormat="1" ht="33.75" hidden="1" customHeight="1" x14ac:dyDescent="0.35">
      <c r="A6" s="16"/>
      <c r="B6" s="28"/>
      <c r="C6" s="29" t="s">
        <v>14</v>
      </c>
      <c r="D6" s="30" t="s">
        <v>15</v>
      </c>
      <c r="E6" s="31"/>
      <c r="F6" s="31"/>
      <c r="G6" s="32">
        <f t="shared" si="0"/>
        <v>0</v>
      </c>
      <c r="H6" s="34"/>
      <c r="I6" s="25"/>
      <c r="N6" s="27"/>
    </row>
    <row r="7" spans="1:14" s="26" customFormat="1" ht="30" hidden="1" customHeight="1" x14ac:dyDescent="0.35">
      <c r="A7" s="16" t="s">
        <v>17</v>
      </c>
      <c r="B7" s="28" t="s">
        <v>18</v>
      </c>
      <c r="C7" s="29" t="s">
        <v>19</v>
      </c>
      <c r="D7" s="30" t="s">
        <v>20</v>
      </c>
      <c r="E7" s="31"/>
      <c r="F7" s="31"/>
      <c r="G7" s="32">
        <f t="shared" si="0"/>
        <v>0</v>
      </c>
      <c r="H7" s="34"/>
      <c r="I7" s="25"/>
      <c r="N7" s="27"/>
    </row>
    <row r="8" spans="1:14" s="26" customFormat="1" ht="18" x14ac:dyDescent="0.35">
      <c r="A8" s="105"/>
      <c r="B8" s="28"/>
      <c r="C8" s="29" t="s">
        <v>21</v>
      </c>
      <c r="D8" s="116" t="s">
        <v>94</v>
      </c>
      <c r="E8" s="31">
        <v>500000</v>
      </c>
      <c r="F8" s="31">
        <v>500000</v>
      </c>
      <c r="G8" s="32">
        <f t="shared" si="0"/>
        <v>1000000</v>
      </c>
      <c r="H8" s="102"/>
      <c r="I8" s="25"/>
    </row>
    <row r="9" spans="1:14" s="26" customFormat="1" ht="18" x14ac:dyDescent="0.35">
      <c r="A9" s="105"/>
      <c r="B9" s="28"/>
      <c r="C9" s="29" t="s">
        <v>21</v>
      </c>
      <c r="D9" s="117" t="s">
        <v>95</v>
      </c>
      <c r="E9" s="31"/>
      <c r="F9" s="31">
        <v>1000000</v>
      </c>
      <c r="G9" s="32">
        <f t="shared" si="0"/>
        <v>1000000</v>
      </c>
      <c r="H9" s="102"/>
      <c r="I9" s="25"/>
    </row>
    <row r="10" spans="1:14" s="26" customFormat="1" ht="18" x14ac:dyDescent="0.35">
      <c r="A10" s="105"/>
      <c r="B10" s="28"/>
      <c r="C10" s="29" t="s">
        <v>21</v>
      </c>
      <c r="D10" s="116" t="s">
        <v>94</v>
      </c>
      <c r="E10" s="31">
        <v>250000</v>
      </c>
      <c r="F10" s="31"/>
      <c r="G10" s="32">
        <f t="shared" si="0"/>
        <v>250000</v>
      </c>
      <c r="H10" s="102"/>
      <c r="I10" s="25"/>
    </row>
    <row r="11" spans="1:14" s="26" customFormat="1" ht="31.8" x14ac:dyDescent="0.35">
      <c r="A11" s="105"/>
      <c r="B11" s="28"/>
      <c r="C11" s="29" t="s">
        <v>21</v>
      </c>
      <c r="D11" s="117" t="s">
        <v>96</v>
      </c>
      <c r="E11" s="31">
        <v>600000</v>
      </c>
      <c r="F11" s="31"/>
      <c r="G11" s="32">
        <f t="shared" si="0"/>
        <v>600000</v>
      </c>
      <c r="H11" s="102"/>
      <c r="I11" s="25"/>
    </row>
    <row r="12" spans="1:14" s="26" customFormat="1" ht="18" x14ac:dyDescent="0.35">
      <c r="A12" s="105"/>
      <c r="B12" s="28"/>
      <c r="C12" s="29" t="s">
        <v>21</v>
      </c>
      <c r="D12" s="116" t="s">
        <v>94</v>
      </c>
      <c r="E12" s="31">
        <v>1000000</v>
      </c>
      <c r="F12" s="31"/>
      <c r="G12" s="32">
        <f t="shared" si="0"/>
        <v>1000000</v>
      </c>
      <c r="H12" s="34"/>
      <c r="I12" s="25"/>
    </row>
    <row r="13" spans="1:14" s="26" customFormat="1" ht="18" x14ac:dyDescent="0.35">
      <c r="A13" s="105"/>
      <c r="B13" s="28"/>
      <c r="C13" s="29" t="s">
        <v>21</v>
      </c>
      <c r="D13" s="116" t="s">
        <v>94</v>
      </c>
      <c r="E13" s="31">
        <v>350000</v>
      </c>
      <c r="F13" s="31">
        <v>150000</v>
      </c>
      <c r="G13" s="32">
        <f t="shared" si="0"/>
        <v>500000</v>
      </c>
      <c r="H13" s="34"/>
      <c r="I13" s="25"/>
    </row>
    <row r="14" spans="1:14" s="26" customFormat="1" ht="18" x14ac:dyDescent="0.35">
      <c r="A14" s="105"/>
      <c r="B14" s="28"/>
      <c r="C14" s="29" t="s">
        <v>21</v>
      </c>
      <c r="D14" s="86" t="s">
        <v>97</v>
      </c>
      <c r="E14" s="31"/>
      <c r="F14" s="31">
        <v>2000000</v>
      </c>
      <c r="G14" s="32">
        <f t="shared" si="0"/>
        <v>2000000</v>
      </c>
      <c r="H14" s="34"/>
      <c r="I14" s="25"/>
    </row>
    <row r="15" spans="1:14" s="26" customFormat="1" ht="18" x14ac:dyDescent="0.35">
      <c r="A15" s="105"/>
      <c r="B15" s="28"/>
      <c r="C15" s="29" t="s">
        <v>21</v>
      </c>
      <c r="D15" s="99" t="s">
        <v>98</v>
      </c>
      <c r="E15" s="31">
        <v>1000000</v>
      </c>
      <c r="F15" s="31"/>
      <c r="G15" s="32">
        <f t="shared" si="0"/>
        <v>1000000</v>
      </c>
      <c r="H15" s="34"/>
      <c r="I15" s="25"/>
    </row>
    <row r="16" spans="1:14" s="26" customFormat="1" ht="18" x14ac:dyDescent="0.35">
      <c r="A16" s="105"/>
      <c r="B16" s="28"/>
      <c r="C16" s="29" t="s">
        <v>21</v>
      </c>
      <c r="D16" s="30" t="s">
        <v>94</v>
      </c>
      <c r="E16" s="31"/>
      <c r="F16" s="31">
        <v>1000000</v>
      </c>
      <c r="G16" s="32">
        <f t="shared" si="0"/>
        <v>1000000</v>
      </c>
      <c r="H16" s="34"/>
      <c r="I16" s="25"/>
    </row>
    <row r="17" spans="1:9" s="26" customFormat="1" ht="54" x14ac:dyDescent="0.35">
      <c r="A17" s="105"/>
      <c r="B17" s="28"/>
      <c r="C17" s="29" t="s">
        <v>21</v>
      </c>
      <c r="D17" s="30" t="s">
        <v>57</v>
      </c>
      <c r="E17" s="31">
        <v>200000</v>
      </c>
      <c r="F17" s="31">
        <v>1073000</v>
      </c>
      <c r="G17" s="32">
        <f t="shared" si="0"/>
        <v>1273000</v>
      </c>
      <c r="H17" s="34"/>
      <c r="I17" s="25"/>
    </row>
    <row r="18" spans="1:9" s="4" customFormat="1" ht="18" x14ac:dyDescent="0.3">
      <c r="A18" s="16"/>
      <c r="B18" s="28"/>
      <c r="C18" s="144" t="s">
        <v>22</v>
      </c>
      <c r="D18" s="145"/>
      <c r="E18" s="19">
        <f>SUM(E19:E25)</f>
        <v>4120397.12</v>
      </c>
      <c r="F18" s="19">
        <f>SUM(F19:F25)</f>
        <v>-2219420</v>
      </c>
      <c r="G18" s="19">
        <f>SUM(E18:F18)</f>
        <v>1900977.12</v>
      </c>
      <c r="H18" s="34"/>
      <c r="I18" s="33"/>
    </row>
    <row r="19" spans="1:9" s="4" customFormat="1" ht="25.2" customHeight="1" x14ac:dyDescent="0.35">
      <c r="A19" s="16"/>
      <c r="B19" s="28"/>
      <c r="C19" s="29" t="s">
        <v>23</v>
      </c>
      <c r="D19" s="30" t="s">
        <v>50</v>
      </c>
      <c r="E19" s="31">
        <v>722128</v>
      </c>
      <c r="F19" s="31"/>
      <c r="G19" s="32">
        <f>SUM(E19:F19)</f>
        <v>722128</v>
      </c>
      <c r="H19" s="89"/>
      <c r="I19" s="33"/>
    </row>
    <row r="20" spans="1:9" s="4" customFormat="1" ht="46.8" x14ac:dyDescent="0.35">
      <c r="A20" s="16"/>
      <c r="B20" s="28"/>
      <c r="C20" s="29" t="s">
        <v>23</v>
      </c>
      <c r="D20" s="112" t="s">
        <v>70</v>
      </c>
      <c r="E20" s="31"/>
      <c r="F20" s="31">
        <v>205000</v>
      </c>
      <c r="G20" s="32">
        <f t="shared" ref="G20:G25" si="1">SUM(E20:F20)</f>
        <v>205000</v>
      </c>
      <c r="H20" s="89"/>
      <c r="I20" s="33"/>
    </row>
    <row r="21" spans="1:9" s="4" customFormat="1" ht="51.6" customHeight="1" x14ac:dyDescent="0.35">
      <c r="A21" s="16"/>
      <c r="B21" s="28"/>
      <c r="C21" s="114" t="s">
        <v>42</v>
      </c>
      <c r="D21" s="112" t="s">
        <v>92</v>
      </c>
      <c r="E21" s="31"/>
      <c r="F21" s="31">
        <v>120000</v>
      </c>
      <c r="G21" s="32">
        <f t="shared" si="1"/>
        <v>120000</v>
      </c>
      <c r="H21" s="89"/>
      <c r="I21" s="33"/>
    </row>
    <row r="22" spans="1:9" s="4" customFormat="1" ht="36" x14ac:dyDescent="0.35">
      <c r="A22" s="16"/>
      <c r="B22" s="28"/>
      <c r="C22" s="115" t="s">
        <v>64</v>
      </c>
      <c r="D22" s="124" t="s">
        <v>93</v>
      </c>
      <c r="E22" s="118">
        <v>667936</v>
      </c>
      <c r="F22" s="118"/>
      <c r="G22" s="32">
        <f t="shared" si="1"/>
        <v>667936</v>
      </c>
      <c r="H22" s="89"/>
      <c r="I22" s="33"/>
    </row>
    <row r="23" spans="1:9" s="4" customFormat="1" ht="54" x14ac:dyDescent="0.35">
      <c r="A23" s="16"/>
      <c r="B23" s="28"/>
      <c r="C23" s="115" t="s">
        <v>72</v>
      </c>
      <c r="D23" s="30" t="s">
        <v>73</v>
      </c>
      <c r="E23" s="118">
        <v>35363.120000000003</v>
      </c>
      <c r="F23" s="118"/>
      <c r="G23" s="32">
        <f t="shared" si="1"/>
        <v>35363.120000000003</v>
      </c>
      <c r="H23" s="89"/>
      <c r="I23" s="33"/>
    </row>
    <row r="24" spans="1:9" s="4" customFormat="1" ht="54" x14ac:dyDescent="0.35">
      <c r="A24" s="16"/>
      <c r="B24" s="28"/>
      <c r="C24" s="29" t="s">
        <v>23</v>
      </c>
      <c r="D24" s="30" t="s">
        <v>69</v>
      </c>
      <c r="E24" s="118">
        <v>2544420</v>
      </c>
      <c r="F24" s="118">
        <v>-2544420</v>
      </c>
      <c r="G24" s="32">
        <f t="shared" si="1"/>
        <v>0</v>
      </c>
      <c r="H24" s="89"/>
      <c r="I24" s="33"/>
    </row>
    <row r="25" spans="1:9" s="4" customFormat="1" ht="36" x14ac:dyDescent="0.35">
      <c r="A25" s="16"/>
      <c r="B25" s="28"/>
      <c r="C25" s="29" t="s">
        <v>42</v>
      </c>
      <c r="D25" s="30" t="s">
        <v>48</v>
      </c>
      <c r="E25" s="31">
        <v>150550</v>
      </c>
      <c r="F25" s="31"/>
      <c r="G25" s="32">
        <f t="shared" si="1"/>
        <v>150550</v>
      </c>
      <c r="H25" s="89"/>
      <c r="I25" s="33"/>
    </row>
    <row r="26" spans="1:9" s="4" customFormat="1" ht="18" customHeight="1" x14ac:dyDescent="0.3">
      <c r="A26" s="16"/>
      <c r="B26" s="28"/>
      <c r="C26" s="144" t="s">
        <v>24</v>
      </c>
      <c r="D26" s="145"/>
      <c r="E26" s="19">
        <f>SUM(E27:E33)</f>
        <v>1703014</v>
      </c>
      <c r="F26" s="19">
        <f>SUM(F27:F33)</f>
        <v>10021126</v>
      </c>
      <c r="G26" s="19">
        <f>SUM(E26:F26)</f>
        <v>11724140</v>
      </c>
      <c r="H26" s="19">
        <f>SUM(H27:H34)</f>
        <v>0</v>
      </c>
      <c r="I26" s="33"/>
    </row>
    <row r="27" spans="1:9" s="4" customFormat="1" ht="36" x14ac:dyDescent="0.35">
      <c r="A27" s="16"/>
      <c r="B27" s="28"/>
      <c r="C27" s="29" t="s">
        <v>41</v>
      </c>
      <c r="D27" s="30" t="s">
        <v>74</v>
      </c>
      <c r="E27" s="118">
        <v>272000</v>
      </c>
      <c r="F27" s="118"/>
      <c r="G27" s="32">
        <f t="shared" ref="G27:G39" si="2">SUM(E27:F27)</f>
        <v>272000</v>
      </c>
      <c r="H27" s="34"/>
      <c r="I27" s="33"/>
    </row>
    <row r="28" spans="1:9" s="4" customFormat="1" ht="36" x14ac:dyDescent="0.35">
      <c r="A28" s="16"/>
      <c r="B28" s="28"/>
      <c r="C28" s="29" t="s">
        <v>40</v>
      </c>
      <c r="D28" s="30" t="s">
        <v>51</v>
      </c>
      <c r="E28" s="118">
        <v>222000</v>
      </c>
      <c r="F28" s="118"/>
      <c r="G28" s="32">
        <f t="shared" si="2"/>
        <v>222000</v>
      </c>
      <c r="H28" s="34"/>
      <c r="I28" s="33"/>
    </row>
    <row r="29" spans="1:9" s="4" customFormat="1" ht="54" x14ac:dyDescent="0.35">
      <c r="A29" s="16"/>
      <c r="B29" s="28"/>
      <c r="C29" s="29" t="s">
        <v>46</v>
      </c>
      <c r="D29" s="30" t="s">
        <v>49</v>
      </c>
      <c r="E29" s="118">
        <v>560000</v>
      </c>
      <c r="F29" s="118">
        <v>900000</v>
      </c>
      <c r="G29" s="32">
        <f t="shared" si="2"/>
        <v>1460000</v>
      </c>
      <c r="H29" s="34"/>
      <c r="I29" s="33"/>
    </row>
    <row r="30" spans="1:9" s="4" customFormat="1" ht="54" x14ac:dyDescent="0.35">
      <c r="A30" s="16"/>
      <c r="B30" s="28"/>
      <c r="C30" s="29" t="s">
        <v>43</v>
      </c>
      <c r="D30" s="30" t="s">
        <v>52</v>
      </c>
      <c r="E30" s="118">
        <v>340784</v>
      </c>
      <c r="F30" s="31"/>
      <c r="G30" s="32">
        <f t="shared" si="2"/>
        <v>340784</v>
      </c>
      <c r="H30" s="34"/>
      <c r="I30" s="33"/>
    </row>
    <row r="31" spans="1:9" s="4" customFormat="1" ht="36" x14ac:dyDescent="0.35">
      <c r="A31" s="16"/>
      <c r="B31" s="28"/>
      <c r="C31" s="29" t="s">
        <v>43</v>
      </c>
      <c r="D31" s="30" t="s">
        <v>53</v>
      </c>
      <c r="E31" s="118">
        <v>168230</v>
      </c>
      <c r="F31" s="31"/>
      <c r="G31" s="32">
        <f t="shared" si="2"/>
        <v>168230</v>
      </c>
      <c r="H31" s="34"/>
      <c r="I31" s="33"/>
    </row>
    <row r="32" spans="1:9" s="4" customFormat="1" ht="54" x14ac:dyDescent="0.35">
      <c r="A32" s="16"/>
      <c r="B32" s="28"/>
      <c r="C32" s="29" t="s">
        <v>76</v>
      </c>
      <c r="D32" s="30" t="s">
        <v>77</v>
      </c>
      <c r="E32" s="118"/>
      <c r="F32" s="31">
        <v>9121126</v>
      </c>
      <c r="G32" s="32">
        <f t="shared" si="2"/>
        <v>9121126</v>
      </c>
      <c r="H32" s="34"/>
      <c r="I32" s="33"/>
    </row>
    <row r="33" spans="1:9" s="4" customFormat="1" ht="36" x14ac:dyDescent="0.35">
      <c r="A33" s="16"/>
      <c r="B33" s="28"/>
      <c r="C33" s="29" t="s">
        <v>38</v>
      </c>
      <c r="D33" s="99" t="s">
        <v>75</v>
      </c>
      <c r="E33" s="118">
        <v>140000</v>
      </c>
      <c r="F33" s="31"/>
      <c r="G33" s="32">
        <f t="shared" si="2"/>
        <v>140000</v>
      </c>
      <c r="H33" s="34"/>
      <c r="I33" s="33"/>
    </row>
    <row r="34" spans="1:9" s="4" customFormat="1" ht="27" customHeight="1" x14ac:dyDescent="0.3">
      <c r="A34" s="16"/>
      <c r="B34" s="28"/>
      <c r="C34" s="144" t="s">
        <v>32</v>
      </c>
      <c r="D34" s="145"/>
      <c r="E34" s="19">
        <f>SUM(E35:E39)</f>
        <v>1463237</v>
      </c>
      <c r="F34" s="19"/>
      <c r="G34" s="19">
        <f t="shared" si="2"/>
        <v>1463237</v>
      </c>
      <c r="H34" s="19">
        <f>SUM(H40:H42)</f>
        <v>0</v>
      </c>
      <c r="I34" s="33"/>
    </row>
    <row r="35" spans="1:9" s="4" customFormat="1" ht="54" x14ac:dyDescent="0.35">
      <c r="A35" s="16"/>
      <c r="B35" s="109"/>
      <c r="C35" s="29">
        <v>1015049</v>
      </c>
      <c r="D35" s="30" t="s">
        <v>39</v>
      </c>
      <c r="E35" s="118">
        <v>149328</v>
      </c>
      <c r="F35" s="96"/>
      <c r="G35" s="32">
        <f t="shared" si="2"/>
        <v>149328</v>
      </c>
      <c r="H35" s="96"/>
      <c r="I35" s="33"/>
    </row>
    <row r="36" spans="1:9" s="4" customFormat="1" ht="18" x14ac:dyDescent="0.35">
      <c r="A36" s="16"/>
      <c r="B36" s="109"/>
      <c r="C36" s="29" t="s">
        <v>33</v>
      </c>
      <c r="D36" s="30" t="s">
        <v>34</v>
      </c>
      <c r="E36" s="118">
        <v>15600</v>
      </c>
      <c r="F36" s="96"/>
      <c r="G36" s="32">
        <f t="shared" si="2"/>
        <v>15600</v>
      </c>
      <c r="H36" s="96"/>
      <c r="I36" s="33"/>
    </row>
    <row r="37" spans="1:9" s="4" customFormat="1" ht="36" x14ac:dyDescent="0.35">
      <c r="A37" s="16"/>
      <c r="B37" s="109"/>
      <c r="C37" s="29" t="s">
        <v>63</v>
      </c>
      <c r="D37" s="113" t="s">
        <v>62</v>
      </c>
      <c r="E37" s="118">
        <v>424847</v>
      </c>
      <c r="F37" s="96"/>
      <c r="G37" s="32">
        <f>E37</f>
        <v>424847</v>
      </c>
      <c r="H37" s="96"/>
      <c r="I37" s="33"/>
    </row>
    <row r="38" spans="1:9" s="4" customFormat="1" ht="54" x14ac:dyDescent="0.35">
      <c r="A38" s="16"/>
      <c r="B38" s="109"/>
      <c r="C38" s="29" t="s">
        <v>47</v>
      </c>
      <c r="D38" s="30" t="s">
        <v>78</v>
      </c>
      <c r="E38" s="118">
        <v>640422</v>
      </c>
      <c r="F38" s="96"/>
      <c r="G38" s="32">
        <f t="shared" si="2"/>
        <v>640422</v>
      </c>
      <c r="H38" s="96"/>
      <c r="I38" s="33"/>
    </row>
    <row r="39" spans="1:9" s="106" customFormat="1" ht="20.399999999999999" customHeight="1" x14ac:dyDescent="0.35">
      <c r="A39" s="107"/>
      <c r="B39" s="110"/>
      <c r="C39" s="29" t="s">
        <v>36</v>
      </c>
      <c r="D39" s="99" t="s">
        <v>37</v>
      </c>
      <c r="E39" s="97">
        <v>233040</v>
      </c>
      <c r="F39" s="96"/>
      <c r="G39" s="31">
        <f t="shared" si="2"/>
        <v>233040</v>
      </c>
      <c r="H39" s="96"/>
      <c r="I39" s="108"/>
    </row>
    <row r="40" spans="1:9" s="4" customFormat="1" ht="36" customHeight="1" x14ac:dyDescent="0.3">
      <c r="A40" s="16"/>
      <c r="B40" s="28"/>
      <c r="C40" s="144" t="s">
        <v>31</v>
      </c>
      <c r="D40" s="145"/>
      <c r="E40" s="19">
        <f>SUM(E41:E46)</f>
        <v>2250000</v>
      </c>
      <c r="F40" s="19">
        <f>SUM(F41:F46)</f>
        <v>1578211</v>
      </c>
      <c r="G40" s="19">
        <f>SUM(E40:F40)</f>
        <v>3828211</v>
      </c>
      <c r="H40" s="19"/>
      <c r="I40" s="33"/>
    </row>
    <row r="41" spans="1:9" s="4" customFormat="1" ht="1.2" hidden="1" customHeight="1" x14ac:dyDescent="0.35">
      <c r="A41" s="16"/>
      <c r="B41" s="28"/>
      <c r="C41" s="29"/>
      <c r="D41" s="99"/>
      <c r="E41" s="31"/>
      <c r="F41" s="31"/>
      <c r="G41" s="32"/>
      <c r="H41" s="34"/>
      <c r="I41" s="33"/>
    </row>
    <row r="42" spans="1:9" s="4" customFormat="1" ht="54" x14ac:dyDescent="0.35">
      <c r="A42" s="16"/>
      <c r="B42" s="28"/>
      <c r="C42" s="29" t="s">
        <v>35</v>
      </c>
      <c r="D42" s="99" t="s">
        <v>79</v>
      </c>
      <c r="E42" s="31">
        <v>250000</v>
      </c>
      <c r="F42" s="31"/>
      <c r="G42" s="32">
        <f t="shared" ref="G42:G46" si="3">SUM(E42:F42)</f>
        <v>250000</v>
      </c>
      <c r="H42" s="34"/>
      <c r="I42" s="33"/>
    </row>
    <row r="43" spans="1:9" s="4" customFormat="1" ht="36" x14ac:dyDescent="0.35">
      <c r="A43" s="16"/>
      <c r="B43" s="28"/>
      <c r="C43" s="29" t="s">
        <v>35</v>
      </c>
      <c r="D43" s="99" t="s">
        <v>54</v>
      </c>
      <c r="E43" s="31">
        <v>2000000</v>
      </c>
      <c r="F43" s="31"/>
      <c r="G43" s="32">
        <f>E43</f>
        <v>2000000</v>
      </c>
      <c r="H43" s="34"/>
      <c r="I43" s="33"/>
    </row>
    <row r="44" spans="1:9" s="4" customFormat="1" ht="63" x14ac:dyDescent="0.35">
      <c r="A44" s="16"/>
      <c r="B44" s="28"/>
      <c r="C44" s="29" t="s">
        <v>44</v>
      </c>
      <c r="D44" s="123" t="s">
        <v>80</v>
      </c>
      <c r="E44" s="31"/>
      <c r="F44" s="31">
        <v>1411879</v>
      </c>
      <c r="G44" s="32">
        <f t="shared" si="3"/>
        <v>1411879</v>
      </c>
      <c r="H44" s="34"/>
      <c r="I44" s="33"/>
    </row>
    <row r="45" spans="1:9" s="4" customFormat="1" ht="63" x14ac:dyDescent="0.35">
      <c r="A45" s="16"/>
      <c r="B45" s="28"/>
      <c r="C45" s="29" t="s">
        <v>61</v>
      </c>
      <c r="D45" s="123" t="s">
        <v>82</v>
      </c>
      <c r="E45" s="31"/>
      <c r="F45" s="31">
        <v>86003</v>
      </c>
      <c r="G45" s="32">
        <f>F45</f>
        <v>86003</v>
      </c>
      <c r="H45" s="34"/>
      <c r="I45" s="33"/>
    </row>
    <row r="46" spans="1:9" s="4" customFormat="1" ht="54" x14ac:dyDescent="0.35">
      <c r="A46" s="16"/>
      <c r="B46" s="28"/>
      <c r="C46" s="29" t="s">
        <v>45</v>
      </c>
      <c r="D46" s="111" t="s">
        <v>81</v>
      </c>
      <c r="E46" s="31"/>
      <c r="F46" s="31">
        <v>80329</v>
      </c>
      <c r="G46" s="32">
        <f t="shared" si="3"/>
        <v>80329</v>
      </c>
      <c r="H46" s="34"/>
      <c r="I46" s="33"/>
    </row>
    <row r="47" spans="1:9" s="4" customFormat="1" ht="19.8" customHeight="1" x14ac:dyDescent="0.3">
      <c r="A47" s="16"/>
      <c r="B47" s="28"/>
      <c r="C47" s="144" t="s">
        <v>30</v>
      </c>
      <c r="D47" s="145"/>
      <c r="E47" s="19">
        <f>SUM(E48:E49)</f>
        <v>260000</v>
      </c>
      <c r="F47" s="19">
        <f>SUM(F48:F50)</f>
        <v>0</v>
      </c>
      <c r="G47" s="19">
        <f>SUM(E47:F47)</f>
        <v>260000</v>
      </c>
      <c r="H47" s="34"/>
      <c r="I47" s="33"/>
    </row>
    <row r="48" spans="1:9" s="4" customFormat="1" ht="63" x14ac:dyDescent="0.35">
      <c r="A48" s="16"/>
      <c r="B48" s="28"/>
      <c r="C48" s="29" t="s">
        <v>60</v>
      </c>
      <c r="D48" s="86" t="s">
        <v>85</v>
      </c>
      <c r="E48" s="97">
        <v>200000</v>
      </c>
      <c r="F48" s="96"/>
      <c r="G48" s="98">
        <f>SUM(E48:F48)</f>
        <v>200000</v>
      </c>
      <c r="H48" s="34"/>
      <c r="I48" s="33"/>
    </row>
    <row r="49" spans="1:14" s="4" customFormat="1" ht="54" x14ac:dyDescent="0.35">
      <c r="A49" s="16"/>
      <c r="B49" s="28"/>
      <c r="C49" s="29" t="s">
        <v>59</v>
      </c>
      <c r="D49" s="99" t="s">
        <v>84</v>
      </c>
      <c r="E49" s="97">
        <v>60000</v>
      </c>
      <c r="F49" s="96"/>
      <c r="G49" s="98">
        <f t="shared" ref="G49:G50" si="4">SUM(E49:F49)</f>
        <v>60000</v>
      </c>
      <c r="H49" s="34"/>
      <c r="I49" s="33"/>
    </row>
    <row r="50" spans="1:14" s="4" customFormat="1" ht="36" x14ac:dyDescent="0.35">
      <c r="A50" s="16"/>
      <c r="B50" s="28"/>
      <c r="C50" s="29" t="s">
        <v>58</v>
      </c>
      <c r="D50" s="30" t="s">
        <v>83</v>
      </c>
      <c r="E50" s="97">
        <v>31220</v>
      </c>
      <c r="F50" s="96"/>
      <c r="G50" s="98">
        <f t="shared" si="4"/>
        <v>31220</v>
      </c>
      <c r="H50" s="34"/>
      <c r="I50" s="33"/>
    </row>
    <row r="51" spans="1:14" s="4" customFormat="1" ht="20.399999999999999" customHeight="1" x14ac:dyDescent="0.35">
      <c r="A51" s="28"/>
      <c r="B51" s="37"/>
      <c r="C51" s="146" t="s">
        <v>25</v>
      </c>
      <c r="D51" s="147"/>
      <c r="E51" s="19">
        <f>E4+E18+E26+E47+E40+E34</f>
        <v>13696648.120000001</v>
      </c>
      <c r="F51" s="19">
        <f>F4+F18+F26+F47+F40+F34</f>
        <v>15102917</v>
      </c>
      <c r="G51" s="19">
        <f>SUM(E51:F51)</f>
        <v>28799565.120000001</v>
      </c>
      <c r="H51" s="87"/>
      <c r="I51" s="38"/>
      <c r="J51" s="39"/>
    </row>
    <row r="52" spans="1:14" s="4" customFormat="1" ht="12.6" hidden="1" customHeight="1" x14ac:dyDescent="0.35">
      <c r="A52" s="1"/>
      <c r="B52" s="90"/>
      <c r="C52" s="91"/>
      <c r="D52" s="91" t="s">
        <v>28</v>
      </c>
      <c r="E52" s="22" t="e">
        <f>#REF!+#REF!+#REF!+#REF!+#REF!+#REF!+#REF!+#REF!+#REF!+#REF!+#REF!+E27+#REF!+#REF!+#REF!+#REF!+#REF!+#REF!+#REF!+#REF!+E9+#REF!</f>
        <v>#REF!</v>
      </c>
      <c r="F52" s="22">
        <f>F51</f>
        <v>15102917</v>
      </c>
      <c r="G52" s="22" t="e">
        <f>E52+F52</f>
        <v>#REF!</v>
      </c>
      <c r="H52" s="92"/>
      <c r="I52" s="38"/>
      <c r="J52" s="39"/>
    </row>
    <row r="53" spans="1:14" ht="52.5" hidden="1" customHeight="1" x14ac:dyDescent="0.35">
      <c r="C53" s="127"/>
      <c r="D53" s="127"/>
      <c r="E53" s="41"/>
      <c r="F53" s="41"/>
      <c r="G53" s="42"/>
      <c r="H53" s="43"/>
    </row>
    <row r="54" spans="1:14" ht="22.5" hidden="1" customHeight="1" x14ac:dyDescent="0.35">
      <c r="C54" s="127"/>
      <c r="D54" s="143"/>
      <c r="E54" s="41"/>
      <c r="F54" s="41"/>
      <c r="G54" s="42"/>
      <c r="H54" s="43"/>
      <c r="I54" s="133"/>
    </row>
    <row r="55" spans="1:14" s="4" customFormat="1" ht="20.25" hidden="1" customHeight="1" x14ac:dyDescent="0.35">
      <c r="A55" s="1"/>
      <c r="B55" s="2"/>
      <c r="C55" s="129"/>
      <c r="D55" s="129"/>
      <c r="E55" s="42"/>
      <c r="F55" s="42"/>
      <c r="G55" s="42"/>
      <c r="H55" s="46"/>
      <c r="I55" s="133"/>
    </row>
    <row r="56" spans="1:14" s="4" customFormat="1" ht="38.25" hidden="1" customHeight="1" x14ac:dyDescent="0.35">
      <c r="A56" s="1"/>
      <c r="B56" s="2"/>
      <c r="C56" s="150"/>
      <c r="D56" s="150"/>
      <c r="E56" s="42"/>
      <c r="F56" s="42"/>
      <c r="G56" s="42"/>
      <c r="H56" s="47"/>
      <c r="I56" s="133"/>
    </row>
    <row r="57" spans="1:14" ht="52.5" hidden="1" customHeight="1" x14ac:dyDescent="0.35">
      <c r="C57" s="151"/>
      <c r="D57" s="151"/>
      <c r="E57" s="41"/>
      <c r="F57" s="41"/>
      <c r="G57" s="42"/>
      <c r="H57" s="43"/>
      <c r="I57" s="133"/>
    </row>
    <row r="58" spans="1:14" ht="52.5" hidden="1" customHeight="1" x14ac:dyDescent="0.35">
      <c r="C58" s="127"/>
      <c r="D58" s="127"/>
      <c r="E58" s="41"/>
      <c r="F58" s="41"/>
      <c r="G58" s="42"/>
      <c r="H58" s="43"/>
      <c r="I58" s="133"/>
    </row>
    <row r="59" spans="1:14" ht="52.5" hidden="1" customHeight="1" x14ac:dyDescent="0.35">
      <c r="C59" s="135"/>
      <c r="D59" s="135"/>
      <c r="E59" s="48"/>
      <c r="F59" s="48"/>
      <c r="G59" s="42"/>
      <c r="H59" s="49"/>
      <c r="I59" s="133"/>
    </row>
    <row r="60" spans="1:14" ht="52.5" hidden="1" customHeight="1" x14ac:dyDescent="0.35">
      <c r="C60" s="127"/>
      <c r="D60" s="127"/>
      <c r="E60" s="48"/>
      <c r="F60" s="48"/>
      <c r="G60" s="42"/>
      <c r="H60" s="49"/>
      <c r="I60" s="133"/>
    </row>
    <row r="61" spans="1:14" ht="52.5" hidden="1" customHeight="1" x14ac:dyDescent="0.35">
      <c r="C61" s="152"/>
      <c r="D61" s="152"/>
      <c r="E61" s="41"/>
      <c r="F61" s="41"/>
      <c r="G61" s="42"/>
      <c r="H61" s="43"/>
      <c r="I61" s="133"/>
    </row>
    <row r="62" spans="1:14" ht="52.5" hidden="1" customHeight="1" x14ac:dyDescent="0.35">
      <c r="C62" s="127"/>
      <c r="D62" s="127"/>
      <c r="E62" s="41"/>
      <c r="F62" s="41"/>
      <c r="G62" s="42"/>
      <c r="H62" s="43"/>
      <c r="I62" s="133"/>
    </row>
    <row r="63" spans="1:14" ht="18.75" hidden="1" customHeight="1" x14ac:dyDescent="0.35">
      <c r="C63" s="153"/>
      <c r="D63" s="154"/>
      <c r="E63" s="41"/>
      <c r="F63" s="41"/>
      <c r="G63" s="42"/>
      <c r="H63" s="43"/>
      <c r="I63" s="133"/>
      <c r="J63" s="45"/>
      <c r="K63" s="45"/>
      <c r="L63" s="45"/>
      <c r="M63" s="45"/>
      <c r="N63" s="45"/>
    </row>
    <row r="64" spans="1:14" ht="18.75" hidden="1" customHeight="1" x14ac:dyDescent="0.35">
      <c r="C64" s="50"/>
      <c r="D64" s="51"/>
      <c r="E64" s="41"/>
      <c r="F64" s="41"/>
      <c r="G64" s="42"/>
      <c r="H64" s="43"/>
      <c r="I64" s="133"/>
    </row>
    <row r="65" spans="1:18" ht="52.5" hidden="1" customHeight="1" x14ac:dyDescent="0.35">
      <c r="C65" s="50"/>
      <c r="D65" s="51"/>
      <c r="E65" s="41"/>
      <c r="F65" s="41"/>
      <c r="G65" s="42"/>
      <c r="H65" s="43"/>
      <c r="I65" s="133"/>
    </row>
    <row r="66" spans="1:18" ht="52.5" hidden="1" customHeight="1" x14ac:dyDescent="0.35">
      <c r="C66" s="127"/>
      <c r="D66" s="127"/>
      <c r="E66" s="41"/>
      <c r="F66" s="41"/>
      <c r="G66" s="42"/>
      <c r="H66" s="43"/>
      <c r="I66" s="134"/>
    </row>
    <row r="67" spans="1:18" ht="52.5" hidden="1" customHeight="1" x14ac:dyDescent="0.35">
      <c r="C67" s="127"/>
      <c r="D67" s="135"/>
      <c r="E67" s="41"/>
      <c r="F67" s="41"/>
      <c r="G67" s="42"/>
      <c r="H67" s="43"/>
      <c r="I67" s="134"/>
    </row>
    <row r="68" spans="1:18" ht="52.5" hidden="1" customHeight="1" x14ac:dyDescent="0.35">
      <c r="C68" s="136"/>
      <c r="D68" s="135"/>
      <c r="E68" s="41"/>
      <c r="F68" s="41"/>
      <c r="G68" s="42"/>
      <c r="H68" s="43"/>
      <c r="I68" s="134"/>
    </row>
    <row r="69" spans="1:18" s="4" customFormat="1" ht="25.5" hidden="1" customHeight="1" x14ac:dyDescent="0.35">
      <c r="A69" s="1"/>
      <c r="B69" s="2"/>
      <c r="C69" s="125"/>
      <c r="D69" s="137"/>
      <c r="E69" s="42"/>
      <c r="F69" s="42"/>
      <c r="G69" s="42"/>
      <c r="H69" s="46"/>
      <c r="I69" s="134"/>
    </row>
    <row r="70" spans="1:18" ht="53.4" customHeight="1" x14ac:dyDescent="0.4">
      <c r="C70" s="156" t="s">
        <v>89</v>
      </c>
      <c r="D70" s="156"/>
      <c r="E70" s="156"/>
      <c r="F70" s="156"/>
      <c r="G70" s="156"/>
      <c r="H70" s="41" t="e">
        <f>#REF!+#REF!</f>
        <v>#REF!</v>
      </c>
      <c r="I70" s="134"/>
    </row>
    <row r="71" spans="1:18" s="4" customFormat="1" ht="22.8" customHeight="1" x14ac:dyDescent="0.4">
      <c r="A71" s="1"/>
      <c r="B71" s="2"/>
      <c r="C71" s="156" t="s">
        <v>90</v>
      </c>
      <c r="D71" s="156"/>
      <c r="E71" s="155" t="s">
        <v>91</v>
      </c>
      <c r="F71" s="155"/>
      <c r="G71" s="155"/>
      <c r="H71" s="46"/>
      <c r="I71" s="38"/>
    </row>
    <row r="72" spans="1:18" ht="61.8" customHeight="1" x14ac:dyDescent="0.35">
      <c r="C72" s="50"/>
      <c r="D72" s="51"/>
      <c r="E72" s="41"/>
      <c r="F72" s="41"/>
      <c r="G72" s="42"/>
      <c r="H72" s="43"/>
      <c r="I72" s="52"/>
    </row>
    <row r="73" spans="1:18" ht="38.4" customHeight="1" x14ac:dyDescent="0.35">
      <c r="C73" s="130"/>
      <c r="D73" s="131"/>
      <c r="E73" s="41"/>
      <c r="F73" s="42"/>
      <c r="G73" s="42"/>
      <c r="H73" s="43"/>
      <c r="I73" s="53"/>
    </row>
    <row r="74" spans="1:18" ht="18" x14ac:dyDescent="0.35">
      <c r="C74" s="51"/>
      <c r="D74" s="51"/>
      <c r="E74" s="41"/>
      <c r="F74" s="41"/>
      <c r="G74" s="42"/>
      <c r="H74" s="43"/>
      <c r="I74" s="53"/>
    </row>
    <row r="75" spans="1:18" s="4" customFormat="1" ht="18" x14ac:dyDescent="0.35">
      <c r="A75" s="1"/>
      <c r="B75" s="2"/>
      <c r="C75" s="54"/>
      <c r="D75" s="42"/>
      <c r="E75" s="42"/>
      <c r="F75" s="42"/>
      <c r="G75" s="42"/>
      <c r="H75" s="46"/>
      <c r="I75" s="55"/>
      <c r="O75" s="56"/>
      <c r="P75" s="38"/>
      <c r="Q75" s="38"/>
      <c r="R75" s="38"/>
    </row>
    <row r="76" spans="1:18" ht="18" x14ac:dyDescent="0.35">
      <c r="C76" s="50"/>
      <c r="D76" s="51"/>
      <c r="E76" s="41"/>
      <c r="F76" s="41"/>
      <c r="G76" s="42"/>
      <c r="H76" s="43"/>
    </row>
    <row r="77" spans="1:18" s="4" customFormat="1" ht="18" x14ac:dyDescent="0.35">
      <c r="A77" s="1"/>
      <c r="B77" s="2"/>
      <c r="C77" s="132"/>
      <c r="D77" s="132"/>
      <c r="E77" s="42"/>
      <c r="F77" s="42"/>
      <c r="G77" s="42"/>
      <c r="H77" s="46"/>
      <c r="I77" s="44"/>
    </row>
    <row r="78" spans="1:18" s="4" customFormat="1" ht="18" x14ac:dyDescent="0.35">
      <c r="A78" s="1"/>
      <c r="B78" s="2"/>
      <c r="C78" s="129"/>
      <c r="D78" s="129"/>
      <c r="E78" s="42"/>
      <c r="F78" s="42"/>
      <c r="G78" s="42"/>
      <c r="H78" s="46"/>
      <c r="I78" s="44"/>
    </row>
    <row r="79" spans="1:18" ht="21" customHeight="1" x14ac:dyDescent="0.35">
      <c r="C79" s="127"/>
      <c r="D79" s="127"/>
      <c r="E79" s="41"/>
      <c r="F79" s="41"/>
      <c r="G79" s="42"/>
      <c r="H79" s="43"/>
    </row>
    <row r="80" spans="1:18" s="4" customFormat="1" ht="21.75" customHeight="1" x14ac:dyDescent="0.35">
      <c r="A80" s="1"/>
      <c r="B80" s="2"/>
      <c r="C80" s="125"/>
      <c r="D80" s="126"/>
      <c r="E80" s="42"/>
      <c r="F80" s="42"/>
      <c r="G80" s="42"/>
      <c r="H80" s="46"/>
      <c r="O80" s="57"/>
    </row>
    <row r="81" spans="1:15" s="4" customFormat="1" ht="22.5" customHeight="1" x14ac:dyDescent="0.35">
      <c r="A81" s="1"/>
      <c r="B81" s="2"/>
      <c r="C81" s="58"/>
      <c r="D81" s="58"/>
      <c r="E81" s="42"/>
      <c r="F81" s="42"/>
      <c r="G81" s="42"/>
      <c r="H81" s="46"/>
      <c r="I81" s="59"/>
    </row>
    <row r="82" spans="1:15" ht="22.5" customHeight="1" x14ac:dyDescent="0.35">
      <c r="C82" s="60"/>
      <c r="D82" s="61"/>
      <c r="E82" s="62"/>
      <c r="F82" s="62"/>
      <c r="G82" s="62"/>
      <c r="H82" s="63"/>
      <c r="I82" s="35"/>
      <c r="J82" s="47"/>
      <c r="L82" s="64"/>
      <c r="O82" s="65"/>
    </row>
    <row r="83" spans="1:15" ht="12" customHeight="1" x14ac:dyDescent="0.3">
      <c r="E83" s="35"/>
      <c r="F83" s="35"/>
      <c r="G83" s="35"/>
    </row>
    <row r="84" spans="1:15" ht="21" customHeight="1" x14ac:dyDescent="0.35">
      <c r="D84" s="82"/>
      <c r="E84" s="83"/>
      <c r="F84" s="83"/>
      <c r="G84" s="63"/>
      <c r="H84" s="63"/>
      <c r="I84" s="68"/>
    </row>
    <row r="85" spans="1:15" ht="23.25" customHeight="1" x14ac:dyDescent="0.35">
      <c r="C85" s="69"/>
      <c r="D85" s="82"/>
      <c r="E85" s="84"/>
      <c r="F85" s="84"/>
      <c r="G85" s="63"/>
      <c r="H85" s="85"/>
      <c r="I85" s="35"/>
      <c r="K85" s="36"/>
      <c r="L85" s="36"/>
      <c r="M85" s="36"/>
    </row>
    <row r="86" spans="1:15" ht="23.25" customHeight="1" x14ac:dyDescent="0.35">
      <c r="C86" s="69"/>
      <c r="D86" s="82"/>
      <c r="E86" s="84"/>
      <c r="F86" s="84"/>
      <c r="G86" s="63"/>
      <c r="H86" s="85"/>
      <c r="I86" s="35"/>
      <c r="K86" s="36"/>
      <c r="L86" s="36"/>
      <c r="M86" s="36"/>
    </row>
    <row r="87" spans="1:15" ht="18" x14ac:dyDescent="0.35">
      <c r="C87" s="71"/>
      <c r="D87" s="72"/>
      <c r="E87" s="62"/>
      <c r="F87" s="62"/>
      <c r="G87" s="42"/>
      <c r="H87" s="70"/>
      <c r="I87" s="68"/>
    </row>
    <row r="88" spans="1:15" x14ac:dyDescent="0.3">
      <c r="C88" s="71"/>
      <c r="E88" s="74"/>
      <c r="F88" s="74"/>
      <c r="G88" s="74"/>
      <c r="H88" s="75"/>
      <c r="I88" s="76"/>
    </row>
    <row r="89" spans="1:15" x14ac:dyDescent="0.3">
      <c r="C89" s="71"/>
      <c r="D89" s="77"/>
      <c r="E89" s="73"/>
      <c r="F89" s="73"/>
      <c r="G89" s="73"/>
      <c r="H89" s="68"/>
      <c r="I89" s="68"/>
    </row>
    <row r="90" spans="1:15" x14ac:dyDescent="0.3">
      <c r="C90" s="71"/>
      <c r="D90" s="72"/>
      <c r="E90" s="78"/>
      <c r="F90" s="78"/>
      <c r="G90" s="73"/>
      <c r="H90" s="76"/>
      <c r="I90" s="68"/>
    </row>
    <row r="91" spans="1:15" x14ac:dyDescent="0.3">
      <c r="C91" s="71"/>
      <c r="D91" s="72"/>
      <c r="E91" s="73"/>
      <c r="F91" s="73"/>
      <c r="G91" s="73"/>
      <c r="H91" s="68"/>
      <c r="I91" s="68"/>
    </row>
    <row r="92" spans="1:15" x14ac:dyDescent="0.3">
      <c r="C92" s="71"/>
      <c r="D92" s="72"/>
      <c r="E92" s="73"/>
      <c r="F92" s="73"/>
      <c r="G92" s="73"/>
      <c r="H92" s="68"/>
      <c r="I92" s="68"/>
    </row>
    <row r="93" spans="1:15" x14ac:dyDescent="0.3">
      <c r="C93" s="71"/>
      <c r="E93" s="73"/>
      <c r="F93" s="73"/>
      <c r="G93" s="73"/>
      <c r="H93" s="68"/>
      <c r="I93" s="76"/>
    </row>
    <row r="94" spans="1:15" x14ac:dyDescent="0.3">
      <c r="C94" s="71"/>
      <c r="E94" s="78"/>
      <c r="F94" s="78"/>
      <c r="G94" s="73"/>
      <c r="H94" s="76"/>
      <c r="I94" s="68"/>
    </row>
    <row r="95" spans="1:15" x14ac:dyDescent="0.3">
      <c r="C95" s="71"/>
      <c r="D95" s="79"/>
      <c r="E95" s="73"/>
      <c r="F95" s="73"/>
      <c r="G95" s="73"/>
      <c r="H95" s="68"/>
      <c r="I95" s="76"/>
    </row>
    <row r="96" spans="1:15" x14ac:dyDescent="0.3">
      <c r="C96" s="71"/>
      <c r="E96" s="73"/>
      <c r="F96" s="73"/>
      <c r="G96" s="73"/>
      <c r="H96" s="68"/>
    </row>
    <row r="97" spans="1:251" x14ac:dyDescent="0.3">
      <c r="C97" s="71"/>
      <c r="D97" s="79"/>
      <c r="E97" s="73"/>
      <c r="F97" s="73"/>
      <c r="G97" s="73"/>
      <c r="H97" s="68"/>
    </row>
    <row r="98" spans="1:251" x14ac:dyDescent="0.3">
      <c r="C98" s="71"/>
      <c r="E98" s="80"/>
      <c r="F98" s="80"/>
      <c r="G98" s="80"/>
      <c r="H98" s="68"/>
    </row>
    <row r="99" spans="1:251" s="45" customFormat="1" x14ac:dyDescent="0.3">
      <c r="A99" s="2"/>
      <c r="B99" s="2"/>
      <c r="C99" s="66"/>
      <c r="D99" s="67"/>
      <c r="E99" s="81"/>
      <c r="F99" s="81"/>
      <c r="G99" s="81"/>
      <c r="H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  <c r="IN99" s="35"/>
      <c r="IO99" s="35"/>
      <c r="IP99" s="35"/>
      <c r="IQ99" s="35"/>
    </row>
    <row r="100" spans="1:251" s="45" customFormat="1" x14ac:dyDescent="0.3">
      <c r="A100" s="2"/>
      <c r="B100" s="2"/>
      <c r="C100" s="66"/>
      <c r="D100" s="67"/>
      <c r="E100" s="81"/>
      <c r="F100" s="81"/>
      <c r="G100" s="81"/>
      <c r="H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</row>
    <row r="101" spans="1:251" s="45" customFormat="1" x14ac:dyDescent="0.3">
      <c r="A101" s="2"/>
      <c r="B101" s="2"/>
      <c r="C101" s="66"/>
      <c r="D101" s="67"/>
      <c r="E101" s="81"/>
      <c r="F101" s="81"/>
      <c r="G101" s="81"/>
      <c r="H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</row>
    <row r="102" spans="1:251" s="45" customFormat="1" x14ac:dyDescent="0.3">
      <c r="A102" s="2"/>
      <c r="B102" s="2"/>
      <c r="C102" s="66"/>
      <c r="D102" s="67"/>
      <c r="E102" s="81"/>
      <c r="F102" s="81"/>
      <c r="G102" s="81"/>
      <c r="H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</row>
    <row r="103" spans="1:251" s="45" customFormat="1" x14ac:dyDescent="0.3">
      <c r="A103" s="2"/>
      <c r="B103" s="2"/>
      <c r="C103" s="66"/>
      <c r="D103" s="67"/>
      <c r="E103" s="81"/>
      <c r="F103" s="81"/>
      <c r="G103" s="81"/>
      <c r="H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</row>
    <row r="104" spans="1:251" s="45" customFormat="1" x14ac:dyDescent="0.3">
      <c r="A104" s="2"/>
      <c r="B104" s="2"/>
      <c r="C104" s="66"/>
      <c r="D104" s="67"/>
      <c r="E104" s="81"/>
      <c r="F104" s="81"/>
      <c r="G104" s="81"/>
      <c r="H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</row>
    <row r="105" spans="1:251" s="45" customFormat="1" x14ac:dyDescent="0.3">
      <c r="A105" s="2"/>
      <c r="B105" s="2"/>
      <c r="C105" s="66"/>
      <c r="D105" s="67"/>
      <c r="E105" s="81"/>
      <c r="F105" s="81"/>
      <c r="G105" s="81"/>
      <c r="H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</row>
  </sheetData>
  <mergeCells count="33">
    <mergeCell ref="C78:D78"/>
    <mergeCell ref="C79:D79"/>
    <mergeCell ref="C80:D80"/>
    <mergeCell ref="C70:G70"/>
    <mergeCell ref="I65:I70"/>
    <mergeCell ref="C66:D66"/>
    <mergeCell ref="C68:D68"/>
    <mergeCell ref="C69:D69"/>
    <mergeCell ref="C77:D77"/>
    <mergeCell ref="C67:D67"/>
    <mergeCell ref="C71:D71"/>
    <mergeCell ref="C73:D73"/>
    <mergeCell ref="I54:I64"/>
    <mergeCell ref="C58:D58"/>
    <mergeCell ref="C59:D59"/>
    <mergeCell ref="C54:D54"/>
    <mergeCell ref="C55:D55"/>
    <mergeCell ref="C56:D56"/>
    <mergeCell ref="C57:D57"/>
    <mergeCell ref="C60:D60"/>
    <mergeCell ref="C61:D61"/>
    <mergeCell ref="C62:D62"/>
    <mergeCell ref="C63:D63"/>
    <mergeCell ref="C1:H1"/>
    <mergeCell ref="E2:G2"/>
    <mergeCell ref="C34:D34"/>
    <mergeCell ref="C18:D18"/>
    <mergeCell ref="E71:G71"/>
    <mergeCell ref="C26:D26"/>
    <mergeCell ref="C40:D40"/>
    <mergeCell ref="C47:D47"/>
    <mergeCell ref="C51:D51"/>
    <mergeCell ref="C53:D53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0" verticalDpi="0" r:id="rId1"/>
  <rowBreaks count="2" manualBreakCount="2">
    <brk id="30" max="7" man="1"/>
    <brk id="71" max="7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13.06</vt:lpstr>
      <vt:lpstr>Пояснюювальна</vt:lpstr>
      <vt:lpstr>'13.06'!Заголовки_для_друку</vt:lpstr>
      <vt:lpstr>'13.06'!Область_друку</vt:lpstr>
      <vt:lpstr>Пояснюювальна!Область_друку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2025-06-26T09:01:54Z</dcterms:modified>
</cp:coreProperties>
</file>