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ДОКУМЕНТИ\рішення 2026\БЮДЖЕТ 2026\проект наказу ще НОВІШИЙ 25.03.26 ЗАТВЕРДЖЕНИЙ бюджет на основі цього проекту (текст не наш)\Мариніній для опублікування\"/>
    </mc:Choice>
  </mc:AlternateContent>
  <bookViews>
    <workbookView xWindow="0" yWindow="0" windowWidth="24750" windowHeight="11835"/>
  </bookViews>
  <sheets>
    <sheet name="дод3 " sheetId="1" r:id="rId1"/>
  </sheets>
  <definedNames>
    <definedName name="_xlnm._FilterDatabase" localSheetId="0" hidden="1">'дод3 '!$C$11:$HP$11</definedName>
    <definedName name="CREXPORT">#REF!</definedName>
    <definedName name="n" hidden="1">{#N/A,#N/A,FALSE,"Лист4"}</definedName>
    <definedName name="wrn.Інструкція." hidden="1">{#N/A,#N/A,FALSE,"Лист4"}</definedName>
    <definedName name="аа" hidden="1">{#N/A,#N/A,FALSE,"Лист4"}</definedName>
    <definedName name="аааа" hidden="1">{#N/A,#N/A,FALSE,"Лист4"}</definedName>
    <definedName name="ааааа" hidden="1">{#N/A,#N/A,FALSE,"Лист4"}</definedName>
    <definedName name="аааг" hidden="1">{#N/A,#N/A,FALSE,"Лист4"}</definedName>
    <definedName name="ааао" hidden="1">{#N/A,#N/A,FALSE,"Лист4"}</definedName>
    <definedName name="аааоркк" hidden="1">{#N/A,#N/A,FALSE,"Лист4"}</definedName>
    <definedName name="аарр" hidden="1">{#N/A,#N/A,FALSE,"Лист4"}</definedName>
    <definedName name="амп" hidden="1">{#N/A,#N/A,FALSE,"Лист4"}</definedName>
    <definedName name="ап" hidden="1">{#N/A,#N/A,FALSE,"Лист4"}</definedName>
    <definedName name="апро" hidden="1">{#N/A,#N/A,FALSE,"Лист4"}</definedName>
    <definedName name="аунуну" hidden="1">{#N/A,#N/A,FALSE,"Лист4"}</definedName>
    <definedName name="бб" hidden="1">{#N/A,#N/A,FALSE,"Лист4"}</definedName>
    <definedName name="вап" hidden="1">{#N/A,#N/A,FALSE,"Лист4"}</definedName>
    <definedName name="вапа" hidden="1">{#N/A,#N/A,FALSE,"Лист4"}</definedName>
    <definedName name="вапро" hidden="1">{#N/A,#N/A,FALSE,"Лист4"}</definedName>
    <definedName name="вау" hidden="1">{#N/A,#N/A,FALSE,"Лист4"}</definedName>
    <definedName name="вв" hidden="1">{#N/A,#N/A,FALSE,"Лист4"}</definedName>
    <definedName name="вмр" hidden="1">{#N/A,#N/A,FALSE,"Лист4"}</definedName>
    <definedName name="вруу" hidden="1">{#N/A,#N/A,FALSE,"Лист4"}</definedName>
    <definedName name="врууунуууу" hidden="1">{#N/A,#N/A,FALSE,"Лист4"}</definedName>
    <definedName name="гг" hidden="1">{#N/A,#N/A,FALSE,"Лист4"}</definedName>
    <definedName name="ггг" hidden="1">{#N/A,#N/A,FALSE,"Лист4"}</definedName>
    <definedName name="гго" hidden="1">{#N/A,#N/A,FALSE,"Лист4"}</definedName>
    <definedName name="ггшшз" hidden="1">{#N/A,#N/A,FALSE,"Лист4"}</definedName>
    <definedName name="гр" hidden="1">{#N/A,#N/A,FALSE,"Лист4"}</definedName>
    <definedName name="ддд" hidden="1">{#N/A,#N/A,FALSE,"Лист4"}</definedName>
    <definedName name="е" hidden="1">{#N/A,#N/A,FALSE,"Лист4"}</definedName>
    <definedName name="ее" hidden="1">{#N/A,#N/A,FALSE,"Лист4"}</definedName>
    <definedName name="ееге" hidden="1">{#N/A,#N/A,FALSE,"Лист4"}</definedName>
    <definedName name="еегше" hidden="1">{#N/A,#N/A,FALSE,"Лист4"}</definedName>
    <definedName name="еее" hidden="1">{#N/A,#N/A,FALSE,"Лист4"}</definedName>
    <definedName name="ееее" hidden="1">{#N/A,#N/A,FALSE,"Лист4"}</definedName>
    <definedName name="ееекк" hidden="1">{#N/A,#N/A,FALSE,"Лист4"}</definedName>
    <definedName name="еепке" hidden="1">{#N/A,#N/A,FALSE,"Лист4"}</definedName>
    <definedName name="еешгег" hidden="1">{#N/A,#N/A,FALSE,"Лист4"}</definedName>
    <definedName name="екуц" hidden="1">{#N/A,#N/A,FALSE,"Лист4"}</definedName>
    <definedName name="енг" hidden="1">{#N/A,#N/A,FALSE,"Лист4"}</definedName>
    <definedName name="епи" hidden="1">{#N/A,#N/A,FALSE,"Лист4"}</definedName>
    <definedName name="ешгееуу" hidden="1">{#N/A,#N/A,FALSE,"Лист4"}</definedName>
    <definedName name="є" hidden="1">{#N/A,#N/A,FALSE,"Лист4"}</definedName>
    <definedName name="єєє" hidden="1">{#N/A,#N/A,FALSE,"Лист4"}</definedName>
    <definedName name="єєєєєє" hidden="1">{#N/A,#N/A,FALSE,"Лист4"}</definedName>
    <definedName name="єєєєєєє" hidden="1">{#N/A,#N/A,FALSE,"Лист4"}</definedName>
    <definedName name="єєєєєєє." hidden="1">{#N/A,#N/A,FALSE,"Лист4"}</definedName>
    <definedName name="єж" hidden="1">{#N/A,#N/A,FALSE,"Лист4"}</definedName>
    <definedName name="жж" hidden="1">{#N/A,#N/A,FALSE,"Лист4"}</definedName>
    <definedName name="житлове" hidden="1">{#N/A,#N/A,FALSE,"Лист4"}</definedName>
    <definedName name="_xlnm.Print_Titles" localSheetId="0">'дод3 '!$7:$11</definedName>
    <definedName name="здоровя" hidden="1">{#N/A,#N/A,FALSE,"Лист4"}</definedName>
    <definedName name="зз" hidden="1">{#N/A,#N/A,FALSE,"Лист4"}</definedName>
    <definedName name="ззз" hidden="1">{#N/A,#N/A,FALSE,"Лист4"}</definedName>
    <definedName name="зззз" hidden="1">{#N/A,#N/A,FALSE,"Лист4"}</definedName>
    <definedName name="ип" hidden="1">{#N/A,#N/A,FALSE,"Лист4"}</definedName>
    <definedName name="ить" hidden="1">{#N/A,#N/A,FALSE,"Лист4"}</definedName>
    <definedName name="іваа" hidden="1">{#N/A,#N/A,FALSE,"Лист4"}</definedName>
    <definedName name="івап" hidden="1">{#N/A,#N/A,FALSE,"Лист4"}</definedName>
    <definedName name="івпа" hidden="1">{#N/A,#N/A,FALSE,"Лист4"}</definedName>
    <definedName name="іі" hidden="1">{#N/A,#N/A,FALSE,"Лист4"}</definedName>
    <definedName name="ііі" hidden="1">{#N/A,#N/A,FALSE,"Лист4"}</definedName>
    <definedName name="іііі" hidden="1">{#N/A,#N/A,FALSE,"Лист4"}</definedName>
    <definedName name="ін" hidden="1">{#N/A,#N/A,FALSE,"Лист4"}</definedName>
    <definedName name="інші" hidden="1">{#N/A,#N/A,FALSE,"Лист4"}</definedName>
    <definedName name="іук" hidden="1">{#N/A,#N/A,FALSE,"Лист4"}</definedName>
    <definedName name="їжд" hidden="1">{#N/A,#N/A,FALSE,"Лист4"}</definedName>
    <definedName name="ййй" hidden="1">{#N/A,#N/A,FALSE,"Лист4"}</definedName>
    <definedName name="йййй" hidden="1">{#N/A,#N/A,FALSE,"Лист4"}</definedName>
    <definedName name="кгккг" hidden="1">{#N/A,#N/A,FALSE,"Лист4"}</definedName>
    <definedName name="кгкккк" hidden="1">{#N/A,#N/A,FALSE,"Лист4"}</definedName>
    <definedName name="кеуц" hidden="1">{#N/A,#N/A,FALSE,"Лист4"}</definedName>
    <definedName name="кк" hidden="1">{#N/A,#N/A,FALSE,"Лист4"}</definedName>
    <definedName name="ккгкг" hidden="1">{#N/A,#N/A,FALSE,"Лист4"}</definedName>
    <definedName name="ккк" hidden="1">{#N/A,#N/A,FALSE,"Лист4"}</definedName>
    <definedName name="кккну" hidden="1">{#N/A,#N/A,FALSE,"Лист4"}</definedName>
    <definedName name="кккокк" hidden="1">{#N/A,#N/A,FALSE,"Лист4"}</definedName>
    <definedName name="комунальне" hidden="1">{#N/A,#N/A,FALSE,"Лист4"}</definedName>
    <definedName name="кот" hidden="1">{#N/A,#N/A,FALSE,"Лист4"}</definedName>
    <definedName name="кр" hidden="1">{#N/A,#N/A,FALSE,"Лист4"}</definedName>
    <definedName name="культура" hidden="1">{#N/A,#N/A,FALSE,"Лист4"}</definedName>
    <definedName name="л" hidden="1">{#N/A,#N/A,FALSE,"Лист4"}</definedName>
    <definedName name="лд" hidden="1">{#N/A,#N/A,FALSE,"Лист4"}</definedName>
    <definedName name="лл" hidden="1">{#N/A,#N/A,FALSE,"Лист4"}</definedName>
    <definedName name="ллл" hidden="1">{#N/A,#N/A,FALSE,"Лист4"}</definedName>
    <definedName name="лнпллпл" hidden="1">{#N/A,#N/A,FALSE,"Лист4"}</definedName>
    <definedName name="мак" hidden="1">{#N/A,#N/A,FALSE,"Лист4"}</definedName>
    <definedName name="мм" hidden="1">{#N/A,#N/A,FALSE,"Лист4"}</definedName>
    <definedName name="мпе" hidden="1">{#N/A,#N/A,FALSE,"Лист4"}</definedName>
    <definedName name="нгнгш" hidden="1">{#N/A,#N/A,FALSE,"Лист4"}</definedName>
    <definedName name="ннггг" hidden="1">{#N/A,#N/A,FALSE,"Лист4"}</definedName>
    <definedName name="ннн" hidden="1">{#N/A,#N/A,FALSE,"Лист4"}</definedName>
    <definedName name="ннннг" hidden="1">{#N/A,#N/A,FALSE,"Лист4"}</definedName>
    <definedName name="нннннннн" hidden="1">{#N/A,#N/A,FALSE,"Лист4"}</definedName>
    <definedName name="ннншенгке" hidden="1">{#N/A,#N/A,FALSE,"Лист4"}</definedName>
    <definedName name="нншекк" hidden="1">{#N/A,#N/A,FALSE,"Лист4"}</definedName>
    <definedName name="_xlnm.Print_Area" localSheetId="0">'дод3 '!$B$1:$T$160</definedName>
    <definedName name="оггне" hidden="1">{#N/A,#N/A,FALSE,"Лист4"}</definedName>
    <definedName name="оллд" hidden="1">{#N/A,#N/A,FALSE,"Лист4"}</definedName>
    <definedName name="олол" hidden="1">{#N/A,#N/A,FALSE,"Лист4"}</definedName>
    <definedName name="оо" hidden="1">{#N/A,#N/A,FALSE,"Лист4"}</definedName>
    <definedName name="ооо" hidden="1">{#N/A,#N/A,FALSE,"Лист4"}</definedName>
    <definedName name="орнг" hidden="1">{#N/A,#N/A,FALSE,"Лист4"}</definedName>
    <definedName name="освіта" hidden="1">{#N/A,#N/A,FALSE,"Лист4"}</definedName>
    <definedName name="ох" hidden="1">{#N/A,#N/A,FALSE,"Лист4"}</definedName>
    <definedName name="охорона" hidden="1">{#N/A,#N/A,FALSE,"Лист4"}</definedName>
    <definedName name="плеккккг" hidden="1">{#N/A,#N/A,FALSE,"Лист4"}</definedName>
    <definedName name="пллеелш" hidden="1">{#N/A,#N/A,FALSE,"Лист4"}</definedName>
    <definedName name="попле" hidden="1">{#N/A,#N/A,FALSE,"Лист4"}</definedName>
    <definedName name="пот" hidden="1">{#N/A,#N/A,FALSE,"Лист4"}</definedName>
    <definedName name="пп" hidden="1">{#N/A,#N/A,FALSE,"Лист4"}</definedName>
    <definedName name="ппше" hidden="1">{#N/A,#N/A,FALSE,"Лист4"}</definedName>
    <definedName name="про" hidden="1">{#N/A,#N/A,FALSE,"Лист4"}</definedName>
    <definedName name="прое" hidden="1">{#N/A,#N/A,FALSE,"Лист4"}</definedName>
    <definedName name="прои" hidden="1">{#N/A,#N/A,FALSE,"Лист4"}</definedName>
    <definedName name="рор" hidden="1">{#N/A,#N/A,FALSE,"Лист4"}</definedName>
    <definedName name="роро" hidden="1">{#N/A,#N/A,FALSE,"Лист4"}</definedName>
    <definedName name="рррр" hidden="1">{#N/A,#N/A,FALSE,"Лист4"}</definedName>
    <definedName name="сми" hidden="1">{#N/A,#N/A,FALSE,"Лист4"}</definedName>
    <definedName name="сс" hidden="1">{#N/A,#N/A,FALSE,"Лист4"}</definedName>
    <definedName name="сум" hidden="1">{#N/A,#N/A,FALSE,"Лист4"}</definedName>
    <definedName name="Суми" hidden="1">{#N/A,#N/A,FALSE,"Лист4"}</definedName>
    <definedName name="счу" hidden="1">{#N/A,#N/A,FALSE,"Лист4"}</definedName>
    <definedName name="счя" hidden="1">{#N/A,#N/A,FALSE,"Лист4"}</definedName>
    <definedName name="тогн" hidden="1">{#N/A,#N/A,FALSE,"Лист4"}</definedName>
    <definedName name="трн" hidden="1">{#N/A,#N/A,FALSE,"Лист4"}</definedName>
    <definedName name="ттт" hidden="1">{#N/A,#N/A,FALSE,"Лист4"}</definedName>
    <definedName name="ть" hidden="1">{#N/A,#N/A,FALSE,"Лист4"}</definedName>
    <definedName name="уа" hidden="1">{#N/A,#N/A,FALSE,"Лист4"}</definedName>
    <definedName name="увке" hidden="1">{#N/A,#N/A,FALSE,"Лист4"}</definedName>
    <definedName name="уеунукнун" hidden="1">{#N/A,#N/A,FALSE,"Лист4"}</definedName>
    <definedName name="уке" hidden="1">{#N/A,#N/A,FALSE,"Лист4"}</definedName>
    <definedName name="укй" hidden="1">{#N/A,#N/A,FALSE,"Лист4"}</definedName>
    <definedName name="укунн" hidden="1">{#N/A,#N/A,FALSE,"Лист4"}</definedName>
    <definedName name="унунен" hidden="1">{#N/A,#N/A,FALSE,"Лист4"}</definedName>
    <definedName name="унунун" hidden="1">{#N/A,#N/A,FALSE,"Лист4"}</definedName>
    <definedName name="унуу" hidden="1">{#N/A,#N/A,FALSE,"Лист4"}</definedName>
    <definedName name="унуун" hidden="1">{#N/A,#N/A,FALSE,"Лист4"}</definedName>
    <definedName name="унууу" hidden="1">{#N/A,#N/A,FALSE,"Лист4"}</definedName>
    <definedName name="управ" hidden="1">{#N/A,#N/A,FALSE,"Лист4"}</definedName>
    <definedName name="управління" hidden="1">{#N/A,#N/A,FALSE,"Лист4"}</definedName>
    <definedName name="уукее" hidden="1">{#N/A,#N/A,FALSE,"Лист4"}</definedName>
    <definedName name="ууннну" hidden="1">{#N/A,#N/A,FALSE,"Лист4"}</definedName>
    <definedName name="ууну" hidden="1">{#N/A,#N/A,FALSE,"Лист4"}</definedName>
    <definedName name="уунунг" hidden="1">{#N/A,#N/A,FALSE,"Лист4"}</definedName>
    <definedName name="уунунууу" hidden="1">{#N/A,#N/A,FALSE,"Лист4"}</definedName>
    <definedName name="уунуурр" hidden="1">{#N/A,#N/A,FALSE,"Лист4"}</definedName>
    <definedName name="уунуууу" hidden="1">{#N/A,#N/A,FALSE,"Лист4"}</definedName>
    <definedName name="ууу" hidden="1">{#N/A,#N/A,FALSE,"Лист4"}</definedName>
    <definedName name="ууунну" hidden="1">{#N/A,#N/A,FALSE,"Лист4"}</definedName>
    <definedName name="ууунууууу" hidden="1">{#N/A,#N/A,FALSE,"Лист4"}</definedName>
    <definedName name="уууу" hidden="1">{#N/A,#N/A,FALSE,"Лист4"}</definedName>
    <definedName name="уууу32" hidden="1">{#N/A,#N/A,FALSE,"Лист4"}</definedName>
    <definedName name="уууун" hidden="1">{#N/A,#N/A,FALSE,"Лист4"}</definedName>
    <definedName name="фф" hidden="1">{#N/A,#N/A,FALSE,"Лист4"}</definedName>
    <definedName name="ффф" hidden="1">{#N/A,#N/A,FALSE,"Лист4"}</definedName>
    <definedName name="фффф" hidden="1">{#N/A,#N/A,FALSE,"Лист4"}</definedName>
    <definedName name="ффффф" hidden="1">{#N/A,#N/A,FALSE,"Лист4"}</definedName>
    <definedName name="хз" hidden="1">{#N/A,#N/A,FALSE,"Лист4"}</definedName>
    <definedName name="хїз" hidden="1">{#N/A,#N/A,FALSE,"Лист4"}</definedName>
    <definedName name="ххх" hidden="1">{#N/A,#N/A,FALSE,"Лист4"}</definedName>
    <definedName name="ц" hidden="1">{#N/A,#N/A,FALSE,"Лист4"}</definedName>
    <definedName name="цва" hidden="1">{#N/A,#N/A,FALSE,"Лист4"}</definedName>
    <definedName name="цекццецце" hidden="1">{#N/A,#N/A,FALSE,"Лист4"}</definedName>
    <definedName name="цеце" hidden="1">{#N/A,#N/A,FALSE,"Лист4"}</definedName>
    <definedName name="цецеце" hidden="1">{#N/A,#N/A,FALSE,"Лист4"}</definedName>
    <definedName name="цук" hidden="1">{#N/A,#N/A,FALSE,"Лист4"}</definedName>
    <definedName name="цуку" hidden="1">{#N/A,#N/A,FALSE,"Лист4"}</definedName>
    <definedName name="цууу" hidden="1">{#N/A,#N/A,FALSE,"Лист4"}</definedName>
    <definedName name="цц" hidden="1">{#N/A,#N/A,FALSE,"Лист4"}</definedName>
    <definedName name="ццвва" hidden="1">{#N/A,#N/A,FALSE,"Лист4"}</definedName>
    <definedName name="ццецц" hidden="1">{#N/A,#N/A,FALSE,"Лист4"}</definedName>
    <definedName name="ццеццке" hidden="1">{#N/A,#N/A,FALSE,"Лист4"}</definedName>
    <definedName name="ццеццкевап" hidden="1">{#N/A,#N/A,FALSE,"Лист4"}</definedName>
    <definedName name="ццке" hidden="1">{#N/A,#N/A,FALSE,"Лист4"}</definedName>
    <definedName name="ццук" hidden="1">{#N/A,#N/A,FALSE,"Лист4"}</definedName>
    <definedName name="цццецц" hidden="1">{#N/A,#N/A,FALSE,"Лист4"}</definedName>
    <definedName name="цццкеец" hidden="1">{#N/A,#N/A,FALSE,"Лист4"}</definedName>
    <definedName name="цццц" hidden="1">{#N/A,#N/A,FALSE,"Лист4"}</definedName>
    <definedName name="ццццкц" hidden="1">{#N/A,#N/A,FALSE,"Лист4"}</definedName>
    <definedName name="ццццц" hidden="1">{#N/A,#N/A,FALSE,"Лист4"}</definedName>
    <definedName name="цццццц" hidden="1">{#N/A,#N/A,FALSE,"Лист4"}</definedName>
    <definedName name="чву" hidden="1">{#N/A,#N/A,FALSE,"Лист4"}</definedName>
    <definedName name="чч" hidden="1">{#N/A,#N/A,FALSE,"Лист4"}</definedName>
    <definedName name="ччч" hidden="1">{#N/A,#N/A,FALSE,"Лист4"}</definedName>
    <definedName name="шш" hidden="1">{#N/A,#N/A,FALSE,"Лист4"}</definedName>
    <definedName name="шшшш" hidden="1">{#N/A,#N/A,FALSE,"Лист4"}</definedName>
    <definedName name="щщ" hidden="1">{#N/A,#N/A,FALSE,"Лист4"}</definedName>
    <definedName name="щщщ" hidden="1">{#N/A,#N/A,FALSE,"Лист4"}</definedName>
    <definedName name="щщщшг" hidden="1">{#N/A,#N/A,FALSE,"Лист4"}</definedName>
    <definedName name="юю" hidden="1">{#N/A,#N/A,FALSE,"Лист4"}</definedName>
    <definedName name="ююю" hidden="1">{#N/A,#N/A,FALSE,"Лист4"}</definedName>
    <definedName name="яяя" hidden="1">{#N/A,#N/A,FALSE,"Лист4"}</definedName>
    <definedName name="яяяя" hidden="1">{#N/A,#N/A,FALSE,"Лист4"}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3" i="1" l="1"/>
  <c r="G44" i="1"/>
  <c r="G45" i="1"/>
  <c r="G46" i="1"/>
  <c r="G47" i="1"/>
  <c r="G48" i="1"/>
  <c r="G49" i="1"/>
  <c r="G50" i="1"/>
  <c r="G51" i="1"/>
  <c r="G164" i="1" l="1"/>
  <c r="J170" i="1" l="1"/>
  <c r="I170" i="1"/>
  <c r="H170" i="1"/>
  <c r="S169" i="1"/>
  <c r="R169" i="1"/>
  <c r="Q169" i="1"/>
  <c r="P169" i="1"/>
  <c r="O169" i="1"/>
  <c r="N169" i="1"/>
  <c r="M169" i="1"/>
  <c r="L169" i="1"/>
  <c r="K169" i="1"/>
  <c r="S168" i="1"/>
  <c r="R168" i="1"/>
  <c r="M168" i="1"/>
  <c r="S167" i="1"/>
  <c r="R167" i="1"/>
  <c r="M167" i="1"/>
  <c r="S166" i="1"/>
  <c r="R166" i="1"/>
  <c r="Q166" i="1"/>
  <c r="P166" i="1"/>
  <c r="P170" i="1" s="1"/>
  <c r="O166" i="1"/>
  <c r="N166" i="1"/>
  <c r="M166" i="1"/>
  <c r="M170" i="1" s="1"/>
  <c r="K166" i="1"/>
  <c r="T165" i="1"/>
  <c r="S164" i="1"/>
  <c r="R164" i="1"/>
  <c r="R170" i="1" s="1"/>
  <c r="Q164" i="1"/>
  <c r="P164" i="1"/>
  <c r="O164" i="1"/>
  <c r="N164" i="1"/>
  <c r="M164" i="1"/>
  <c r="K164" i="1"/>
  <c r="T143" i="1"/>
  <c r="G143" i="1"/>
  <c r="G142" i="1"/>
  <c r="G169" i="1" s="1"/>
  <c r="T169" i="1" s="1"/>
  <c r="G141" i="1"/>
  <c r="T141" i="1" s="1"/>
  <c r="S140" i="1"/>
  <c r="S139" i="1" s="1"/>
  <c r="R140" i="1"/>
  <c r="Q140" i="1"/>
  <c r="P140" i="1"/>
  <c r="P139" i="1" s="1"/>
  <c r="O140" i="1"/>
  <c r="N140" i="1"/>
  <c r="M140" i="1"/>
  <c r="M139" i="1" s="1"/>
  <c r="L140" i="1"/>
  <c r="K140" i="1"/>
  <c r="K139" i="1" s="1"/>
  <c r="J140" i="1"/>
  <c r="J139" i="1" s="1"/>
  <c r="I140" i="1"/>
  <c r="I139" i="1" s="1"/>
  <c r="H140" i="1"/>
  <c r="H139" i="1" s="1"/>
  <c r="R139" i="1"/>
  <c r="Q139" i="1"/>
  <c r="O139" i="1"/>
  <c r="N139" i="1"/>
  <c r="L139" i="1"/>
  <c r="T138" i="1"/>
  <c r="L138" i="1"/>
  <c r="G138" i="1"/>
  <c r="T137" i="1"/>
  <c r="L137" i="1"/>
  <c r="T136" i="1"/>
  <c r="L136" i="1"/>
  <c r="G136" i="1"/>
  <c r="T135" i="1"/>
  <c r="L135" i="1"/>
  <c r="L134" i="1"/>
  <c r="L133" i="1" s="1"/>
  <c r="G134" i="1"/>
  <c r="T134" i="1" s="1"/>
  <c r="S133" i="1"/>
  <c r="R133" i="1"/>
  <c r="R132" i="1" s="1"/>
  <c r="Q133" i="1"/>
  <c r="P133" i="1"/>
  <c r="O133" i="1"/>
  <c r="O132" i="1" s="1"/>
  <c r="N133" i="1"/>
  <c r="M133" i="1"/>
  <c r="M132" i="1" s="1"/>
  <c r="K133" i="1"/>
  <c r="J133" i="1"/>
  <c r="J132" i="1" s="1"/>
  <c r="I133" i="1"/>
  <c r="H133" i="1"/>
  <c r="G133" i="1"/>
  <c r="G132" i="1" s="1"/>
  <c r="S132" i="1"/>
  <c r="Q132" i="1"/>
  <c r="P132" i="1"/>
  <c r="N132" i="1"/>
  <c r="K132" i="1"/>
  <c r="I132" i="1"/>
  <c r="H132" i="1"/>
  <c r="L131" i="1"/>
  <c r="G131" i="1"/>
  <c r="V131" i="1" s="1"/>
  <c r="L130" i="1"/>
  <c r="G130" i="1"/>
  <c r="V130" i="1" s="1"/>
  <c r="L129" i="1"/>
  <c r="L128" i="1" s="1"/>
  <c r="L127" i="1" s="1"/>
  <c r="G129" i="1"/>
  <c r="T129" i="1" s="1"/>
  <c r="S128" i="1"/>
  <c r="R128" i="1"/>
  <c r="R127" i="1" s="1"/>
  <c r="Q128" i="1"/>
  <c r="P128" i="1"/>
  <c r="O128" i="1"/>
  <c r="O127" i="1" s="1"/>
  <c r="N128" i="1"/>
  <c r="N127" i="1" s="1"/>
  <c r="M128" i="1"/>
  <c r="M127" i="1" s="1"/>
  <c r="K128" i="1"/>
  <c r="J128" i="1"/>
  <c r="J127" i="1" s="1"/>
  <c r="I128" i="1"/>
  <c r="H128" i="1"/>
  <c r="S127" i="1"/>
  <c r="Q127" i="1"/>
  <c r="P127" i="1"/>
  <c r="K127" i="1"/>
  <c r="I127" i="1"/>
  <c r="H127" i="1"/>
  <c r="L126" i="1"/>
  <c r="G126" i="1"/>
  <c r="T126" i="1" s="1"/>
  <c r="T125" i="1"/>
  <c r="L125" i="1"/>
  <c r="G125" i="1"/>
  <c r="T124" i="1"/>
  <c r="Q124" i="1"/>
  <c r="L124" i="1"/>
  <c r="G124" i="1"/>
  <c r="Q123" i="1"/>
  <c r="L123" i="1" s="1"/>
  <c r="T123" i="1" s="1"/>
  <c r="G123" i="1"/>
  <c r="T122" i="1"/>
  <c r="L122" i="1"/>
  <c r="G122" i="1"/>
  <c r="T121" i="1"/>
  <c r="G121" i="1"/>
  <c r="T120" i="1"/>
  <c r="L120" i="1"/>
  <c r="G120" i="1"/>
  <c r="T119" i="1"/>
  <c r="L119" i="1"/>
  <c r="G119" i="1"/>
  <c r="L118" i="1"/>
  <c r="G118" i="1"/>
  <c r="T118" i="1" s="1"/>
  <c r="L117" i="1"/>
  <c r="G117" i="1"/>
  <c r="T117" i="1" s="1"/>
  <c r="L116" i="1"/>
  <c r="G116" i="1"/>
  <c r="T116" i="1" s="1"/>
  <c r="L115" i="1"/>
  <c r="T115" i="1" s="1"/>
  <c r="G115" i="1"/>
  <c r="L114" i="1"/>
  <c r="T114" i="1" s="1"/>
  <c r="G114" i="1"/>
  <c r="L113" i="1"/>
  <c r="G113" i="1"/>
  <c r="T113" i="1" s="1"/>
  <c r="T112" i="1"/>
  <c r="L112" i="1"/>
  <c r="G112" i="1"/>
  <c r="T111" i="1"/>
  <c r="L111" i="1"/>
  <c r="G111" i="1"/>
  <c r="L110" i="1"/>
  <c r="G110" i="1"/>
  <c r="T110" i="1" s="1"/>
  <c r="L109" i="1"/>
  <c r="G109" i="1"/>
  <c r="T109" i="1" s="1"/>
  <c r="L108" i="1"/>
  <c r="G108" i="1"/>
  <c r="T108" i="1" s="1"/>
  <c r="L107" i="1"/>
  <c r="T107" i="1" s="1"/>
  <c r="G107" i="1"/>
  <c r="L106" i="1"/>
  <c r="G106" i="1"/>
  <c r="T106" i="1" s="1"/>
  <c r="G105" i="1"/>
  <c r="T105" i="1" s="1"/>
  <c r="L104" i="1"/>
  <c r="T104" i="1" s="1"/>
  <c r="G104" i="1"/>
  <c r="L103" i="1"/>
  <c r="L97" i="1" s="1"/>
  <c r="L96" i="1" s="1"/>
  <c r="G103" i="1"/>
  <c r="L102" i="1"/>
  <c r="T102" i="1" s="1"/>
  <c r="G102" i="1"/>
  <c r="T101" i="1"/>
  <c r="L101" i="1"/>
  <c r="L168" i="1" s="1"/>
  <c r="G101" i="1"/>
  <c r="T100" i="1"/>
  <c r="L100" i="1"/>
  <c r="G100" i="1"/>
  <c r="L99" i="1"/>
  <c r="G99" i="1"/>
  <c r="T99" i="1" s="1"/>
  <c r="L98" i="1"/>
  <c r="G98" i="1"/>
  <c r="G97" i="1" s="1"/>
  <c r="G96" i="1" s="1"/>
  <c r="X97" i="1"/>
  <c r="W97" i="1"/>
  <c r="U97" i="1"/>
  <c r="S97" i="1"/>
  <c r="R97" i="1"/>
  <c r="Q97" i="1"/>
  <c r="Q96" i="1" s="1"/>
  <c r="P97" i="1"/>
  <c r="O97" i="1"/>
  <c r="N97" i="1"/>
  <c r="N96" i="1" s="1"/>
  <c r="M97" i="1"/>
  <c r="M96" i="1" s="1"/>
  <c r="K97" i="1"/>
  <c r="J97" i="1"/>
  <c r="I97" i="1"/>
  <c r="I96" i="1" s="1"/>
  <c r="H97" i="1"/>
  <c r="S96" i="1"/>
  <c r="R96" i="1"/>
  <c r="P96" i="1"/>
  <c r="O96" i="1"/>
  <c r="K96" i="1"/>
  <c r="J96" i="1"/>
  <c r="H96" i="1"/>
  <c r="L95" i="1"/>
  <c r="T95" i="1" s="1"/>
  <c r="G95" i="1"/>
  <c r="L94" i="1"/>
  <c r="T94" i="1" s="1"/>
  <c r="G94" i="1"/>
  <c r="L93" i="1"/>
  <c r="T93" i="1" s="1"/>
  <c r="G93" i="1"/>
  <c r="L92" i="1"/>
  <c r="T92" i="1" s="1"/>
  <c r="G92" i="1"/>
  <c r="T91" i="1"/>
  <c r="L91" i="1"/>
  <c r="G91" i="1"/>
  <c r="T90" i="1"/>
  <c r="L90" i="1"/>
  <c r="G90" i="1"/>
  <c r="L89" i="1"/>
  <c r="G89" i="1"/>
  <c r="G167" i="1" s="1"/>
  <c r="L88" i="1"/>
  <c r="T88" i="1" s="1"/>
  <c r="G88" i="1"/>
  <c r="L87" i="1"/>
  <c r="T87" i="1" s="1"/>
  <c r="G87" i="1"/>
  <c r="G81" i="1" s="1"/>
  <c r="L86" i="1"/>
  <c r="T86" i="1" s="1"/>
  <c r="G86" i="1"/>
  <c r="L85" i="1"/>
  <c r="G85" i="1"/>
  <c r="T85" i="1" s="1"/>
  <c r="L84" i="1"/>
  <c r="L167" i="1" s="1"/>
  <c r="G84" i="1"/>
  <c r="T84" i="1" s="1"/>
  <c r="T83" i="1"/>
  <c r="L83" i="1"/>
  <c r="G83" i="1"/>
  <c r="T82" i="1"/>
  <c r="L82" i="1"/>
  <c r="G82" i="1"/>
  <c r="S81" i="1"/>
  <c r="S80" i="1" s="1"/>
  <c r="R81" i="1"/>
  <c r="Q81" i="1"/>
  <c r="P81" i="1"/>
  <c r="P80" i="1" s="1"/>
  <c r="O81" i="1"/>
  <c r="N81" i="1"/>
  <c r="M81" i="1"/>
  <c r="M80" i="1" s="1"/>
  <c r="K81" i="1"/>
  <c r="K80" i="1" s="1"/>
  <c r="J81" i="1"/>
  <c r="I81" i="1"/>
  <c r="H81" i="1"/>
  <c r="H80" i="1" s="1"/>
  <c r="R80" i="1"/>
  <c r="Q80" i="1"/>
  <c r="O80" i="1"/>
  <c r="N80" i="1"/>
  <c r="J80" i="1"/>
  <c r="I80" i="1"/>
  <c r="T79" i="1"/>
  <c r="L79" i="1"/>
  <c r="G79" i="1"/>
  <c r="L78" i="1"/>
  <c r="G78" i="1"/>
  <c r="T78" i="1" s="1"/>
  <c r="L77" i="1"/>
  <c r="G77" i="1"/>
  <c r="T77" i="1" s="1"/>
  <c r="L76" i="1"/>
  <c r="G76" i="1"/>
  <c r="T76" i="1" s="1"/>
  <c r="L75" i="1"/>
  <c r="T75" i="1" s="1"/>
  <c r="L74" i="1"/>
  <c r="G74" i="1"/>
  <c r="G73" i="1"/>
  <c r="T73" i="1" s="1"/>
  <c r="T72" i="1"/>
  <c r="G72" i="1"/>
  <c r="T71" i="1"/>
  <c r="L71" i="1"/>
  <c r="G71" i="1"/>
  <c r="T70" i="1"/>
  <c r="S70" i="1"/>
  <c r="S58" i="1" s="1"/>
  <c r="S57" i="1" s="1"/>
  <c r="L70" i="1"/>
  <c r="G70" i="1"/>
  <c r="L69" i="1"/>
  <c r="T69" i="1" s="1"/>
  <c r="G69" i="1"/>
  <c r="L68" i="1"/>
  <c r="G68" i="1"/>
  <c r="T68" i="1" s="1"/>
  <c r="L67" i="1"/>
  <c r="G67" i="1"/>
  <c r="T66" i="1"/>
  <c r="L66" i="1"/>
  <c r="G66" i="1"/>
  <c r="T65" i="1"/>
  <c r="L65" i="1"/>
  <c r="G65" i="1"/>
  <c r="L64" i="1"/>
  <c r="G64" i="1"/>
  <c r="T64" i="1" s="1"/>
  <c r="L63" i="1"/>
  <c r="G63" i="1"/>
  <c r="T63" i="1" s="1"/>
  <c r="T62" i="1"/>
  <c r="L62" i="1"/>
  <c r="G62" i="1"/>
  <c r="L61" i="1"/>
  <c r="T61" i="1" s="1"/>
  <c r="G61" i="1"/>
  <c r="L60" i="1"/>
  <c r="G60" i="1"/>
  <c r="L59" i="1"/>
  <c r="G59" i="1"/>
  <c r="T59" i="1" s="1"/>
  <c r="R58" i="1"/>
  <c r="R57" i="1" s="1"/>
  <c r="Q58" i="1"/>
  <c r="Q57" i="1" s="1"/>
  <c r="P58" i="1"/>
  <c r="P57" i="1" s="1"/>
  <c r="O58" i="1"/>
  <c r="O57" i="1" s="1"/>
  <c r="N58" i="1"/>
  <c r="N57" i="1" s="1"/>
  <c r="M58" i="1"/>
  <c r="M57" i="1" s="1"/>
  <c r="K58" i="1"/>
  <c r="K57" i="1" s="1"/>
  <c r="J58" i="1"/>
  <c r="J57" i="1" s="1"/>
  <c r="I58" i="1"/>
  <c r="I57" i="1" s="1"/>
  <c r="H58" i="1"/>
  <c r="H57" i="1" s="1"/>
  <c r="L56" i="1"/>
  <c r="G56" i="1"/>
  <c r="T56" i="1" s="1"/>
  <c r="L55" i="1"/>
  <c r="G55" i="1"/>
  <c r="T55" i="1" s="1"/>
  <c r="L54" i="1"/>
  <c r="T54" i="1" s="1"/>
  <c r="L53" i="1"/>
  <c r="G53" i="1"/>
  <c r="L52" i="1"/>
  <c r="T52" i="1" s="1"/>
  <c r="L51" i="1"/>
  <c r="T51" i="1"/>
  <c r="L50" i="1"/>
  <c r="L49" i="1"/>
  <c r="L48" i="1"/>
  <c r="T48" i="1"/>
  <c r="L47" i="1"/>
  <c r="L46" i="1"/>
  <c r="T46" i="1"/>
  <c r="L45" i="1"/>
  <c r="T45" i="1"/>
  <c r="L44" i="1"/>
  <c r="L43" i="1"/>
  <c r="L42" i="1"/>
  <c r="G42" i="1"/>
  <c r="L41" i="1"/>
  <c r="G41" i="1"/>
  <c r="T41" i="1" s="1"/>
  <c r="L40" i="1"/>
  <c r="G40" i="1"/>
  <c r="T40" i="1" s="1"/>
  <c r="L39" i="1"/>
  <c r="G39" i="1"/>
  <c r="T39" i="1" s="1"/>
  <c r="L38" i="1"/>
  <c r="G38" i="1"/>
  <c r="T37" i="1"/>
  <c r="L37" i="1"/>
  <c r="G37" i="1"/>
  <c r="L36" i="1"/>
  <c r="T36" i="1" s="1"/>
  <c r="G36" i="1"/>
  <c r="L35" i="1"/>
  <c r="G35" i="1"/>
  <c r="T35" i="1" s="1"/>
  <c r="L34" i="1"/>
  <c r="G34" i="1"/>
  <c r="T34" i="1" s="1"/>
  <c r="T33" i="1"/>
  <c r="L33" i="1"/>
  <c r="G33" i="1"/>
  <c r="T32" i="1"/>
  <c r="L32" i="1"/>
  <c r="G32" i="1"/>
  <c r="S31" i="1"/>
  <c r="S30" i="1" s="1"/>
  <c r="R31" i="1"/>
  <c r="R30" i="1" s="1"/>
  <c r="Q31" i="1"/>
  <c r="Q30" i="1" s="1"/>
  <c r="P31" i="1"/>
  <c r="P30" i="1" s="1"/>
  <c r="O31" i="1"/>
  <c r="O30" i="1" s="1"/>
  <c r="N31" i="1"/>
  <c r="M31" i="1"/>
  <c r="K31" i="1"/>
  <c r="K30" i="1" s="1"/>
  <c r="J31" i="1"/>
  <c r="J30" i="1" s="1"/>
  <c r="I31" i="1"/>
  <c r="I30" i="1" s="1"/>
  <c r="H31" i="1"/>
  <c r="H30" i="1" s="1"/>
  <c r="N30" i="1"/>
  <c r="M30" i="1"/>
  <c r="L29" i="1"/>
  <c r="G29" i="1"/>
  <c r="T29" i="1" s="1"/>
  <c r="L28" i="1"/>
  <c r="G28" i="1"/>
  <c r="T28" i="1" s="1"/>
  <c r="L27" i="1"/>
  <c r="G27" i="1"/>
  <c r="T27" i="1" s="1"/>
  <c r="T26" i="1"/>
  <c r="L26" i="1"/>
  <c r="G26" i="1"/>
  <c r="L25" i="1"/>
  <c r="T25" i="1" s="1"/>
  <c r="G25" i="1"/>
  <c r="L24" i="1"/>
  <c r="G24" i="1"/>
  <c r="T24" i="1" s="1"/>
  <c r="L23" i="1"/>
  <c r="G23" i="1"/>
  <c r="T23" i="1" s="1"/>
  <c r="T22" i="1"/>
  <c r="L22" i="1"/>
  <c r="G22" i="1"/>
  <c r="T21" i="1"/>
  <c r="L21" i="1"/>
  <c r="G21" i="1"/>
  <c r="L20" i="1"/>
  <c r="G20" i="1"/>
  <c r="T20" i="1" s="1"/>
  <c r="L19" i="1"/>
  <c r="G19" i="1"/>
  <c r="T19" i="1" s="1"/>
  <c r="T18" i="1"/>
  <c r="L18" i="1"/>
  <c r="G18" i="1"/>
  <c r="L17" i="1"/>
  <c r="T17" i="1" s="1"/>
  <c r="G17" i="1"/>
  <c r="L16" i="1"/>
  <c r="L13" i="1" s="1"/>
  <c r="G16" i="1"/>
  <c r="L15" i="1"/>
  <c r="G15" i="1"/>
  <c r="T15" i="1" s="1"/>
  <c r="T14" i="1"/>
  <c r="L14" i="1"/>
  <c r="G14" i="1"/>
  <c r="S13" i="1"/>
  <c r="R13" i="1"/>
  <c r="Q13" i="1"/>
  <c r="Q144" i="1" s="1"/>
  <c r="P13" i="1"/>
  <c r="P12" i="1" s="1"/>
  <c r="O13" i="1"/>
  <c r="N13" i="1"/>
  <c r="M13" i="1"/>
  <c r="K13" i="1"/>
  <c r="K12" i="1" s="1"/>
  <c r="J13" i="1"/>
  <c r="I13" i="1"/>
  <c r="H13" i="1"/>
  <c r="S12" i="1"/>
  <c r="R12" i="1"/>
  <c r="Q12" i="1"/>
  <c r="O12" i="1"/>
  <c r="N12" i="1"/>
  <c r="J12" i="1"/>
  <c r="I12" i="1"/>
  <c r="L166" i="1" l="1"/>
  <c r="S170" i="1"/>
  <c r="T67" i="1"/>
  <c r="K170" i="1"/>
  <c r="G58" i="1"/>
  <c r="G57" i="1" s="1"/>
  <c r="T74" i="1"/>
  <c r="Q170" i="1"/>
  <c r="O144" i="1"/>
  <c r="N170" i="1"/>
  <c r="L58" i="1"/>
  <c r="L57" i="1" s="1"/>
  <c r="O170" i="1"/>
  <c r="T53" i="1"/>
  <c r="R144" i="1"/>
  <c r="T49" i="1"/>
  <c r="J144" i="1"/>
  <c r="I144" i="1"/>
  <c r="T47" i="1"/>
  <c r="T50" i="1"/>
  <c r="T44" i="1"/>
  <c r="T42" i="1"/>
  <c r="L31" i="1"/>
  <c r="L30" i="1" s="1"/>
  <c r="T43" i="1"/>
  <c r="N144" i="1"/>
  <c r="G31" i="1"/>
  <c r="T164" i="1"/>
  <c r="T133" i="1"/>
  <c r="T132" i="1" s="1"/>
  <c r="T96" i="1"/>
  <c r="G168" i="1"/>
  <c r="V133" i="1"/>
  <c r="L132" i="1"/>
  <c r="H144" i="1"/>
  <c r="G80" i="1"/>
  <c r="T168" i="1"/>
  <c r="V97" i="1"/>
  <c r="T167" i="1"/>
  <c r="L12" i="1"/>
  <c r="M144" i="1"/>
  <c r="T13" i="1"/>
  <c r="K144" i="1"/>
  <c r="T16" i="1"/>
  <c r="T60" i="1"/>
  <c r="T103" i="1"/>
  <c r="T130" i="1"/>
  <c r="T142" i="1"/>
  <c r="S144" i="1"/>
  <c r="G166" i="1"/>
  <c r="T166" i="1" s="1"/>
  <c r="M12" i="1"/>
  <c r="G13" i="1"/>
  <c r="T38" i="1"/>
  <c r="T98" i="1"/>
  <c r="T97" i="1" s="1"/>
  <c r="L81" i="1"/>
  <c r="L80" i="1" s="1"/>
  <c r="H12" i="1"/>
  <c r="T89" i="1"/>
  <c r="T81" i="1" s="1"/>
  <c r="T80" i="1" s="1"/>
  <c r="G128" i="1"/>
  <c r="T131" i="1"/>
  <c r="T128" i="1" s="1"/>
  <c r="P144" i="1"/>
  <c r="L164" i="1"/>
  <c r="L170" i="1" s="1"/>
  <c r="G140" i="1"/>
  <c r="T58" i="1" l="1"/>
  <c r="T57" i="1" s="1"/>
  <c r="V58" i="1"/>
  <c r="T31" i="1"/>
  <c r="T30" i="1" s="1"/>
  <c r="V31" i="1"/>
  <c r="G30" i="1"/>
  <c r="G127" i="1"/>
  <c r="T127" i="1" s="1"/>
  <c r="V128" i="1"/>
  <c r="T12" i="1"/>
  <c r="L144" i="1"/>
  <c r="V140" i="1"/>
  <c r="T140" i="1"/>
  <c r="T139" i="1" s="1"/>
  <c r="G139" i="1"/>
  <c r="G144" i="1" s="1"/>
  <c r="V81" i="1"/>
  <c r="G12" i="1"/>
  <c r="V13" i="1"/>
  <c r="G170" i="1"/>
  <c r="T170" i="1" s="1"/>
  <c r="T144" i="1" l="1"/>
  <c r="W144" i="1"/>
  <c r="V144" i="1"/>
</calcChain>
</file>

<file path=xl/sharedStrings.xml><?xml version="1.0" encoding="utf-8"?>
<sst xmlns="http://schemas.openxmlformats.org/spreadsheetml/2006/main" count="540" uniqueCount="398">
  <si>
    <t>1753200000</t>
  </si>
  <si>
    <t>(код бюджету)</t>
  </si>
  <si>
    <t xml:space="preserve">(грн)   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</si>
  <si>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</si>
  <si>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</si>
  <si>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</si>
  <si>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бюджету/відповідального виконавця, найменування бюджетної програми згідно з Типовою  програмною класифікацією видатків та кредитування місцевого бюджету</t>
  </si>
  <si>
    <t>Загальний фонд</t>
  </si>
  <si>
    <t>Спеціальний фонд</t>
  </si>
  <si>
    <t>РАЗОМ</t>
  </si>
  <si>
    <t>Усього</t>
  </si>
  <si>
    <t>видатки споживання</t>
  </si>
  <si>
    <t>з них</t>
  </si>
  <si>
    <t xml:space="preserve">видатки розвитку </t>
  </si>
  <si>
    <t>у тому числі бюджет розвитку</t>
  </si>
  <si>
    <t xml:space="preserve"> оплата праці </t>
  </si>
  <si>
    <t xml:space="preserve"> комунальні послуги та енергоносії </t>
  </si>
  <si>
    <t xml:space="preserve"> оплата праці               </t>
  </si>
  <si>
    <t xml:space="preserve">комунальні послуги та енергоносії </t>
  </si>
  <si>
    <t>бюджет розвитку</t>
  </si>
  <si>
    <t>капітальні видатки за рахунок коштів, що передаються із загального фонду до бюджету розвитку (спеціального фонду)</t>
  </si>
  <si>
    <t>2</t>
  </si>
  <si>
    <t>0200000</t>
  </si>
  <si>
    <t>Виконавчий комітет Вараської міської ради</t>
  </si>
  <si>
    <t>0210000</t>
  </si>
  <si>
    <t>0210150</t>
  </si>
  <si>
    <t>0150</t>
  </si>
  <si>
    <t>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</si>
  <si>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</si>
  <si>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0210160</t>
  </si>
  <si>
    <t>0160</t>
  </si>
  <si>
    <t>Керівництво і управління у відповідній сфері у містах (місті Києві), селищах, селах,  територіальних громадах</t>
  </si>
  <si>
    <t>0210180</t>
  </si>
  <si>
    <t>0180</t>
  </si>
  <si>
    <t>0133</t>
  </si>
  <si>
    <t>Інша діяльність у сфері державного управління</t>
  </si>
  <si>
    <t>0210191</t>
  </si>
  <si>
    <t>0191</t>
  </si>
  <si>
    <t>Проведення місцевих виборів</t>
  </si>
  <si>
    <t>0213112</t>
  </si>
  <si>
    <t>3112</t>
  </si>
  <si>
    <t>1040</t>
  </si>
  <si>
    <t>Заходи державної політики з питань дітей та їх соціального захисту</t>
  </si>
  <si>
    <t>0217130</t>
  </si>
  <si>
    <t>7130</t>
  </si>
  <si>
    <t>0421</t>
  </si>
  <si>
    <t>Здійснення заходів із землеустрою</t>
  </si>
  <si>
    <t>0217530</t>
  </si>
  <si>
    <t>7530</t>
  </si>
  <si>
    <t>0460</t>
  </si>
  <si>
    <t>Інші заходи у сфері зв'язку, телекомунікації та інформатики</t>
  </si>
  <si>
    <t>0217610</t>
  </si>
  <si>
    <t>7610</t>
  </si>
  <si>
    <t>0411</t>
  </si>
  <si>
    <t>Сприяння розвитку малого та середнього підприємництва</t>
  </si>
  <si>
    <t>0217680</t>
  </si>
  <si>
    <t>7680</t>
  </si>
  <si>
    <t>0490</t>
  </si>
  <si>
    <t>Членські внески до асоціацій органів місцевого самоврядування</t>
  </si>
  <si>
    <t>0218110</t>
  </si>
  <si>
    <t>8110</t>
  </si>
  <si>
    <t>0320</t>
  </si>
  <si>
    <t>Заходи із запобігання та ліквідації надзвичайних ситуацій та наслідків стихійного лиха</t>
  </si>
  <si>
    <t>0218210</t>
  </si>
  <si>
    <t>8210</t>
  </si>
  <si>
    <t>0380</t>
  </si>
  <si>
    <t>Муніципальні формування з охорони громадського порядку</t>
  </si>
  <si>
    <t>0218220</t>
  </si>
  <si>
    <t>8220</t>
  </si>
  <si>
    <t>Заходи та роботи з мобілізаційної підготовки місцевого значення</t>
  </si>
  <si>
    <t>0218230</t>
  </si>
  <si>
    <t>8230</t>
  </si>
  <si>
    <t>Інші заходи громадського порядку та безпеки</t>
  </si>
  <si>
    <t>0218240</t>
  </si>
  <si>
    <t>8240</t>
  </si>
  <si>
    <t>Заходи та роботи з територіальної оборони</t>
  </si>
  <si>
    <t>0219770</t>
  </si>
  <si>
    <t>9770</t>
  </si>
  <si>
    <t>Інші субвенції з місцевого бюджету</t>
  </si>
  <si>
    <t>0219800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</si>
  <si>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</si>
  <si>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</si>
  <si>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0600000</t>
  </si>
  <si>
    <t>Управління  освіти виконавчого комітету Вараської міської ради</t>
  </si>
  <si>
    <t>0610000</t>
  </si>
  <si>
    <t>0610160</t>
  </si>
  <si>
    <t>0611010</t>
  </si>
  <si>
    <t>1010</t>
  </si>
  <si>
    <t>0910</t>
  </si>
  <si>
    <t>Надання дошкільної освіти</t>
  </si>
  <si>
    <t>0611021</t>
  </si>
  <si>
    <t>1021</t>
  </si>
  <si>
    <t>0921</t>
  </si>
  <si>
    <t>Надання загальної середньої освіти закладами загальної середньої освіти за рахунок коштів місцевого бюджету</t>
  </si>
  <si>
    <t>0611031</t>
  </si>
  <si>
    <t>1031</t>
  </si>
  <si>
    <t>Надання загальної середньої освіти закладами загальної середньої освіти за рахунок освітньої субвенції</t>
  </si>
  <si>
    <t>0611070</t>
  </si>
  <si>
    <t>1070</t>
  </si>
  <si>
    <t>0960</t>
  </si>
  <si>
    <t>Надання позашкільної освіти закладами позашкільної освіти, заходи із позашкільної роботи з дітьми</t>
  </si>
  <si>
    <t>0611141</t>
  </si>
  <si>
    <t>1141</t>
  </si>
  <si>
    <t>0990</t>
  </si>
  <si>
    <t>Забезпечення діяльності інших закладів у сфері освіти</t>
  </si>
  <si>
    <t>0611142</t>
  </si>
  <si>
    <t>1142</t>
  </si>
  <si>
    <t>Інші програми та заходи у сфері освіти</t>
  </si>
  <si>
    <t>0611151</t>
  </si>
  <si>
    <t>1151</t>
  </si>
  <si>
    <t>Забезпечення діяльності інклюзивно-ресурсних центрів за рахунок коштів місцевого бюджету</t>
  </si>
  <si>
    <t>0611152</t>
  </si>
  <si>
    <t>1152</t>
  </si>
  <si>
    <t>Забезпечення діяльності інклюзивно-ресурсних центрів за рахунок освітньої субвенції</t>
  </si>
  <si>
    <t>0611160</t>
  </si>
  <si>
    <t>1160</t>
  </si>
  <si>
    <t>Забезпечення діяльності центрів професійного розвитку педагогічних працівників</t>
  </si>
  <si>
    <t>0611200</t>
  </si>
  <si>
    <t>1200</t>
  </si>
  <si>
    <t>0611210</t>
  </si>
  <si>
    <t>1210</t>
  </si>
  <si>
    <t>Надання освіти за рахунок залишку коштів за субвенцією з державного бюджету місцевим бюджетам на надання державної підтримки особам з особливими освітніми потребами на кінець бюджетного періоду</t>
  </si>
  <si>
    <t>0611181</t>
  </si>
  <si>
    <t>1181</t>
  </si>
  <si>
    <t>Співфінансування заходів, що реалізуються за рахунок субвенції з державного бюджету місцевим бюджетам на забезпечення якісної, сучасної та доступної загальної середньої освіти "Нова українська школа"</t>
  </si>
  <si>
    <t>0611182</t>
  </si>
  <si>
    <t>1182</t>
  </si>
  <si>
    <t>Виконання заходів, спрямованих на забезпечення якісної, сучасної та доступної загальної середньої освіти "Нова українська школа" за рахунок субвенції з державного бюджету місцевим бюджетам</t>
  </si>
  <si>
    <t>0611231</t>
  </si>
  <si>
    <t>1231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</si>
  <si>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облаштування безпечних умов у закладах, що надають загальну середню освіту (протипожежний захист), зокрема військових (військово-морських, військово-спортивних) ліцеях, ліцеях із посиленою військово-фізичною підготовкою</t>
  </si>
  <si>
    <t>0611232</t>
  </si>
  <si>
    <t>1232</t>
  </si>
  <si>
    <t>Виконання заходів щодо забезпечення реалізації публічного інвестиційного проекту на облаштування безпечних умов у закладах, що надають загальну середню освіту (протипожежний захист), зокрема військових (військово-морських, військово-спортивних) ліцеях, ліцеях із посиленою військово-фізичною підготовкою, за рахунок субвенції з державного бюджету місцевим бюджетам</t>
  </si>
  <si>
    <t>0611291</t>
  </si>
  <si>
    <t>1291</t>
  </si>
  <si>
    <t>Співфінансування заходів, що реалізуються за рахунок залишку коштів за освітньою субвенцією на кінець бюджетного періоду, що мають цільове призначення, виділених відповідно до рішень Кабінету Міністрів України у попередніх бюджетних періодах (за спеціальним фондом державного бюджету)</t>
  </si>
  <si>
    <t>0611292</t>
  </si>
  <si>
    <t>1292</t>
  </si>
  <si>
    <t>Реалізація заходів за рахунок залишку коштів за освітньою субвенцією на кінець бюджетного періоду, що мають цільове призначення, виділених відповідно до рішень Кабінету Міністрів України у попередніх бюджетних періодах (за спеціальним фондом державного бюджету)</t>
  </si>
  <si>
    <t>0611403</t>
  </si>
  <si>
    <t>1403</t>
  </si>
  <si>
    <t>Забезпечення харчуванням учнів початкових класів закладів загальної середньої освіти за рахунок субвенції з державного бюджету місцевим бюджетам</t>
  </si>
  <si>
    <t>0615031</t>
  </si>
  <si>
    <t>5031</t>
  </si>
  <si>
    <t>0810</t>
  </si>
  <si>
    <t>0611279</t>
  </si>
  <si>
    <t>1279</t>
  </si>
  <si>
    <t>Реалізація заходів за рахунок освітньої субвенції з державного бюджету місцевим бюджетам (за спеціальним фондом державного бюджету) на забезпечення харчуванням учнів закладів загальної середньої освіти</t>
  </si>
  <si>
    <t>0611501</t>
  </si>
  <si>
    <t>1501</t>
  </si>
  <si>
    <t>Проведення (надання) додаткових психолого-педагогічних і корекційно-розвиткових занять (послуг) за рахунок субвенції з державного бюджету місцевим бюджетам на надання державної підтримки особам з особливими освітніми потребами (за спеціальним фондом державного бюджету)</t>
  </si>
  <si>
    <t>0619770</t>
  </si>
  <si>
    <t>0611600</t>
  </si>
  <si>
    <t>1600</t>
  </si>
  <si>
    <t>Здійснення доплат педагогічним працівникам закладів загальної середньої освіти за рахунок субвенції з державного бюджету місцевим бюджетам</t>
  </si>
  <si>
    <t>0611702</t>
  </si>
  <si>
    <t>1702</t>
  </si>
  <si>
    <t>Забезпечення харчуванням учнів закладів загальної середньої освіти за рахунок субвенції з державного бюджету місцевим бюджетам</t>
  </si>
  <si>
    <t>0800000</t>
  </si>
  <si>
    <t>Департамент соціального захисту та гідності виконавчого комітету Вараської міської ради</t>
  </si>
  <si>
    <t>0810000</t>
  </si>
  <si>
    <t>0810160</t>
  </si>
  <si>
    <t>0812010</t>
  </si>
  <si>
    <t>2010</t>
  </si>
  <si>
    <t>0731</t>
  </si>
  <si>
    <t>Багатопрофільна стаціонарна медична допомога населенню</t>
  </si>
  <si>
    <t>0812111</t>
  </si>
  <si>
    <t>2111</t>
  </si>
  <si>
    <t>0726</t>
  </si>
  <si>
    <t>Первинна медична допомога населенню, що надається центрами первинної медичної (медико-санітарної) допомоги</t>
  </si>
  <si>
    <t>0812142</t>
  </si>
  <si>
    <t>2142</t>
  </si>
  <si>
    <t>0763</t>
  </si>
  <si>
    <t>Програми і централізовані заходи боротьби з туберкульозом</t>
  </si>
  <si>
    <t>0812144</t>
  </si>
  <si>
    <t>2144</t>
  </si>
  <si>
    <t>Централізовані заходи з лікування хворих на цукровий та нецукровий діабет</t>
  </si>
  <si>
    <t>0812145</t>
  </si>
  <si>
    <t>2145</t>
  </si>
  <si>
    <t>Централізовані заходи з лікування онкологічних хворих</t>
  </si>
  <si>
    <t>0812152</t>
  </si>
  <si>
    <t>2152</t>
  </si>
  <si>
    <t>Інші програми та заходи у сфері охорони здоров’я</t>
  </si>
  <si>
    <t>0813031</t>
  </si>
  <si>
    <t>3031</t>
  </si>
  <si>
    <t>1030</t>
  </si>
  <si>
    <t>Надання інших пільг окремим категоріям громадян відповідно до законодавства</t>
  </si>
  <si>
    <t>0813032</t>
  </si>
  <si>
    <t>3032</t>
  </si>
  <si>
    <t>Надання пільг окремим категоріям громадян з оплати послуг зв'язку</t>
  </si>
  <si>
    <t>0813033</t>
  </si>
  <si>
    <t>3033</t>
  </si>
  <si>
    <t>Компенсаційні виплати на пільговий проїзд автомобільним транспортом окремим категоріям громадян</t>
  </si>
  <si>
    <t>0813035</t>
  </si>
  <si>
    <t>3035</t>
  </si>
  <si>
    <t>Компенсаційні виплати за пільговий проїзд окремих категорій громадян на залізничному транспорті</t>
  </si>
  <si>
    <t>0813105</t>
  </si>
  <si>
    <t>3105</t>
  </si>
  <si>
    <t xml:space="preserve">Надання реабілітаційних послуг особам з інвалідністю та дітям з інвалідністю </t>
  </si>
  <si>
    <t>0813121</t>
  </si>
  <si>
    <t>3121</t>
  </si>
  <si>
    <t xml:space="preserve">Утримання та забезпечення діяльності центрів соціальних служб </t>
  </si>
  <si>
    <t>0813160</t>
  </si>
  <si>
    <t>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</si>
  <si>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</si>
  <si>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0813193</t>
  </si>
  <si>
    <t>3193</t>
  </si>
  <si>
    <t>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</t>
  </si>
  <si>
    <t>0813223</t>
  </si>
  <si>
    <t>3223</t>
  </si>
  <si>
    <t>1060</t>
  </si>
  <si>
    <t>Грошова компенсація за належні для отримання жилі приміщення для сімей учасників бойових дій на території інших держав, визначених у абзаці першому пункту 1 статті 10 Закону України "Про статус ветеранів війни, гарантії їх соціального захисту", для осіб з інвалідністю I-II групи з числа учасників бойових дій на території інших держав, інвалідність яких настала внаслідок поранення, контузії, каліцтва або захворювання, пов'язаних з перебуванням у цих державах, визначених пунктом 7 частини другої статті 7 Закону України "Про статус ветеранів війни, гарантії їх соціального захисту", та які потребують поліпшення житлових умов</t>
  </si>
  <si>
    <t>0813225</t>
  </si>
  <si>
    <t>3225</t>
  </si>
  <si>
    <t>Реалізація публічного інвестиційного проекту із виплати грошової компенсації за належні для отримання жилі приміщення для сімей осіб, визначених пунктами 2–5 частини першої статті 10-1 Закону України «Про статус ветеранів війни, гарантії їх соціального захисту», для осіб з інвалідністю I–II груп,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у заходах, необхідних для забезпечення оборони України, захисту безпеки населення та інтересів держави у зв’язку з військовою агресією Російської Федерації проти України, визначених пунктами 11–14 частини другої статті 7 Закону України «Про статус ветеранів війни, гарантії їх соціального захисту», та які потребують поліпшення житлових умов</t>
  </si>
  <si>
    <t>0813242</t>
  </si>
  <si>
    <t>3242</t>
  </si>
  <si>
    <t>1090</t>
  </si>
  <si>
    <t>0816082</t>
  </si>
  <si>
    <t>6082</t>
  </si>
  <si>
    <t>0610</t>
  </si>
  <si>
    <t>Придбання житла для окремих категорій населення відповідно до законодавства</t>
  </si>
  <si>
    <t>0818240</t>
  </si>
  <si>
    <t>0819770</t>
  </si>
  <si>
    <t>1000000</t>
  </si>
  <si>
    <t>Департамент культури, туризму, молоді та спорту  виконавчого комітету Вараської міської ради</t>
  </si>
  <si>
    <t>1010000</t>
  </si>
  <si>
    <t>1010160</t>
  </si>
  <si>
    <t>1011080</t>
  </si>
  <si>
    <t>1080</t>
  </si>
  <si>
    <t>Надання спеціалізованої освіти мистецькими школами</t>
  </si>
  <si>
    <t>1013133</t>
  </si>
  <si>
    <t>3133</t>
  </si>
  <si>
    <t>1013140</t>
  </si>
  <si>
    <t>3140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</si>
  <si>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</si>
  <si>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1014030</t>
  </si>
  <si>
    <t>4030</t>
  </si>
  <si>
    <t>0824</t>
  </si>
  <si>
    <t>Забезпечення діяльності бібліотек</t>
  </si>
  <si>
    <t>1014060</t>
  </si>
  <si>
    <t>4060</t>
  </si>
  <si>
    <t>0828</t>
  </si>
  <si>
    <t>Забезпечення діяльності палаців i будинків культури, клубів, центрів дозвілля та iнших клубних закладів</t>
  </si>
  <si>
    <t>1014081</t>
  </si>
  <si>
    <t>4081</t>
  </si>
  <si>
    <t>0829</t>
  </si>
  <si>
    <t xml:space="preserve">Забезпечення діяльності інших закладів в галузі культури і мистецтва </t>
  </si>
  <si>
    <t>1014082</t>
  </si>
  <si>
    <t>4082</t>
  </si>
  <si>
    <t xml:space="preserve">Інші заходи в галузі культури і мистецтва </t>
  </si>
  <si>
    <t>1015011</t>
  </si>
  <si>
    <t>5011</t>
  </si>
  <si>
    <t>Проведення навчально-тренувальних зборів і змагань з олімпійських видів спорту</t>
  </si>
  <si>
    <t>1015012</t>
  </si>
  <si>
    <t>5012</t>
  </si>
  <si>
    <t>Проведення навчально-тренувальних зборів і змагань з неолімпійських видів спорту</t>
  </si>
  <si>
    <t>1015049</t>
  </si>
  <si>
    <t>5049</t>
  </si>
  <si>
    <t>Виконання окремих заходів з реалізації соціального проекту "Активні парки - локації здорової України"</t>
  </si>
  <si>
    <t>1015062</t>
  </si>
  <si>
    <t>5062</t>
  </si>
  <si>
    <t>Підтримка спорту вищих досягнень та організацій, які здійснюють фізкультурно-спортивну діяльність в регіоні</t>
  </si>
  <si>
    <t>1017640</t>
  </si>
  <si>
    <t>7640</t>
  </si>
  <si>
    <t>0470</t>
  </si>
  <si>
    <t>Заходи з енергозбереження</t>
  </si>
  <si>
    <t>1018340</t>
  </si>
  <si>
    <t>8340</t>
  </si>
  <si>
    <t>0540</t>
  </si>
  <si>
    <t>Природоохоронні заходи за рахунок цільових фондів</t>
  </si>
  <si>
    <t>1200000</t>
  </si>
  <si>
    <t>Департамент житлово-комунального господарства, майна та будівництва  виконавчого комітету Вараської міської ради</t>
  </si>
  <si>
    <t>1210000</t>
  </si>
  <si>
    <t>1210150</t>
  </si>
  <si>
    <t>1210160</t>
  </si>
  <si>
    <t>Керівництво і управління у відповідній сфері у містах (місті Києві), селищах, селах, територіальних громадах</t>
  </si>
  <si>
    <t>1211021</t>
  </si>
  <si>
    <t>1211300</t>
  </si>
  <si>
    <t>1300</t>
  </si>
  <si>
    <t>Підготовка та реалізація публічних інвестиційних проектів / програм публічних інвестицій за рахунок коштів місцевого бюджету в галузі освіти</t>
  </si>
  <si>
    <t>1212010</t>
  </si>
  <si>
    <t>1212111</t>
  </si>
  <si>
    <t>0732</t>
  </si>
  <si>
    <t>1212170</t>
  </si>
  <si>
    <t>Підготовка та реалізація публічних інвестиційних проектів / програм публічних інвестицій за рахунок коштів місцевого бюджету в галузі охорони здоров’я</t>
  </si>
  <si>
    <t>1214060</t>
  </si>
  <si>
    <t>1216011</t>
  </si>
  <si>
    <t>6011</t>
  </si>
  <si>
    <t>Експлуатація та технічне обслуговування житлового фонду</t>
  </si>
  <si>
    <t>1216012</t>
  </si>
  <si>
    <t>6012</t>
  </si>
  <si>
    <t>0620</t>
  </si>
  <si>
    <t>Забезпечення діяльності з виробництва, транспортування, постачання теплової енергії</t>
  </si>
  <si>
    <t>1216013</t>
  </si>
  <si>
    <t>6013</t>
  </si>
  <si>
    <t>Забезпечення діяльності водопровідно-каналізаційного господарства</t>
  </si>
  <si>
    <t>1216014</t>
  </si>
  <si>
    <t>6014</t>
  </si>
  <si>
    <t>0629</t>
  </si>
  <si>
    <t>Забезпечення збору та вивезення сміття і відходів</t>
  </si>
  <si>
    <t>1216015</t>
  </si>
  <si>
    <t>6015</t>
  </si>
  <si>
    <t>Забезпечення надійної та безперебійної експлуатації ліфтів</t>
  </si>
  <si>
    <t>1216016</t>
  </si>
  <si>
    <t>6016</t>
  </si>
  <si>
    <t>Впровадження засобів обліку витрат та регулювання споживання води та теплової енергії</t>
  </si>
  <si>
    <t>1216020</t>
  </si>
  <si>
    <t>6020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</si>
  <si>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</si>
  <si>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1216030</t>
  </si>
  <si>
    <t>6030</t>
  </si>
  <si>
    <t>Організація благоустрою населених пунктів</t>
  </si>
  <si>
    <t>1216090</t>
  </si>
  <si>
    <t>6090</t>
  </si>
  <si>
    <t>0640</t>
  </si>
  <si>
    <t>Інша діяльність у сфері житлово-комунального господарства</t>
  </si>
  <si>
    <t>1217310</t>
  </si>
  <si>
    <t>7310</t>
  </si>
  <si>
    <t>0443</t>
  </si>
  <si>
    <t>Будівництво об'єктів житлово-комунального господарства</t>
  </si>
  <si>
    <t>1217321</t>
  </si>
  <si>
    <t>7321</t>
  </si>
  <si>
    <t>Будівництво  освітніх установ та закладів</t>
  </si>
  <si>
    <t>1217322</t>
  </si>
  <si>
    <t>7322</t>
  </si>
  <si>
    <t>Будівництво  медичних установ та закладів</t>
  </si>
  <si>
    <t>1217330</t>
  </si>
  <si>
    <t>7330</t>
  </si>
  <si>
    <t>Будівництво інших об'єктів комунальної власності</t>
  </si>
  <si>
    <t>1217390</t>
  </si>
  <si>
    <t>7390</t>
  </si>
  <si>
    <t>Розвиток мережі центрів надання адміністративних послуг</t>
  </si>
  <si>
    <t>1217461</t>
  </si>
  <si>
    <t>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</si>
  <si>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</si>
  <si>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</si>
  <si>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1217693</t>
  </si>
  <si>
    <t>7693</t>
  </si>
  <si>
    <t>Інші заходи, пов'язані з економічною діяльністю</t>
  </si>
  <si>
    <t>1218110</t>
  </si>
  <si>
    <t>1217640</t>
  </si>
  <si>
    <t>1218240</t>
  </si>
  <si>
    <t>1218340</t>
  </si>
  <si>
    <t>1219770</t>
  </si>
  <si>
    <t>1600000</t>
  </si>
  <si>
    <t>Відділ  архітектури та містобудування виконавчого комітету Вараської міської ради</t>
  </si>
  <si>
    <t>1610000</t>
  </si>
  <si>
    <t>1610160</t>
  </si>
  <si>
    <t>1617350</t>
  </si>
  <si>
    <t>7350</t>
  </si>
  <si>
    <t>Розроблення схем планування та забудови територій (містобудівної документації)</t>
  </si>
  <si>
    <t>1617351</t>
  </si>
  <si>
    <t>7351</t>
  </si>
  <si>
    <t>Розроблення комплексних планів просторового розвитку територій територіальних громад</t>
  </si>
  <si>
    <t>3700000</t>
  </si>
  <si>
    <t>Фінансове управління виконавчого комітету Вараської міської ради</t>
  </si>
  <si>
    <t>3710000</t>
  </si>
  <si>
    <t>3710160</t>
  </si>
  <si>
    <t>3718500</t>
  </si>
  <si>
    <t>8500</t>
  </si>
  <si>
    <t>Нерозподілені трансферти з державного бюджету</t>
  </si>
  <si>
    <t>3718600</t>
  </si>
  <si>
    <t>8600</t>
  </si>
  <si>
    <t>0170</t>
  </si>
  <si>
    <t>Обслуговування місцевого боргу</t>
  </si>
  <si>
    <t>3718710</t>
  </si>
  <si>
    <t>8710</t>
  </si>
  <si>
    <t>Резервний фонд місцевого бюджету</t>
  </si>
  <si>
    <t>3719110</t>
  </si>
  <si>
    <t>9110</t>
  </si>
  <si>
    <t>Реверсна дотація</t>
  </si>
  <si>
    <t>5000000</t>
  </si>
  <si>
    <t>Вараська міська військова адміністрація Вараського району Рівненської області</t>
  </si>
  <si>
    <t>5010000</t>
  </si>
  <si>
    <t>5010160</t>
  </si>
  <si>
    <t>5010180</t>
  </si>
  <si>
    <t>5018240</t>
  </si>
  <si>
    <t>Х</t>
  </si>
  <si>
    <t xml:space="preserve">УСЬОГО </t>
  </si>
  <si>
    <t>Начальник міської військової адміністрації</t>
  </si>
  <si>
    <t>Людмила МАРИНІНА</t>
  </si>
  <si>
    <t xml:space="preserve">Погоджено   </t>
  </si>
  <si>
    <t xml:space="preserve">Начальник фінансового управління  </t>
  </si>
  <si>
    <t>виконавчого комітету Вараської</t>
  </si>
  <si>
    <t>міської ради</t>
  </si>
  <si>
    <t>Валентина ТАЦЮК</t>
  </si>
  <si>
    <t>Заступник начальника управління, начальник</t>
  </si>
  <si>
    <t>бюджетного відділу фінансового управління</t>
  </si>
  <si>
    <t xml:space="preserve">виконавчого комітету Вараської міської ради                                       </t>
  </si>
  <si>
    <t>Ростислав КОТЯШ</t>
  </si>
  <si>
    <t>Міський голова</t>
  </si>
  <si>
    <t>Олександр МЕНЗУЛ</t>
  </si>
  <si>
    <t>Забезпечення молодіжними центрами соціального становлення та розвитку молоді та інші заходи у сфері молодіжної політики</t>
  </si>
  <si>
    <t>Інші заходи та заклади у сфері соціального захисту і соціального забезпечення</t>
  </si>
  <si>
    <t>Проведення (надання) додаткових психолого-педагогічних і корекційно-розвиткових занять (послуг) за рахунок субвенції з державного бюджету місцевим бюджетам на надання державної підтримки особам з особливими освітніми потребами</t>
  </si>
  <si>
    <t>Розвиток здібностей у дітей та молоді з фізичної культури та спорту комунальними дитячо-юнацькими спортивними школами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</si>
</sst>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5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name val="Times New Roman"/>
      <family val="1"/>
      <charset val="204"/>
    </font>
    <font>
      <sz val="11"/>
      <name val="Times New Roman"/>
      <family val="1"/>
    </font>
    <font>
      <u/>
      <sz val="16"/>
      <name val="Times New Roman"/>
      <family val="1"/>
      <charset val="204"/>
    </font>
    <font>
      <sz val="16"/>
      <name val="Arial Cyr"/>
      <charset val="204"/>
    </font>
    <font>
      <sz val="14"/>
      <name val="Times New Roman"/>
      <family val="1"/>
      <charset val="204"/>
    </font>
    <font>
      <sz val="14"/>
      <name val="Arial Cyr"/>
      <charset val="204"/>
    </font>
    <font>
      <b/>
      <sz val="12"/>
      <name val="Times New Roman"/>
      <family val="1"/>
    </font>
    <font>
      <sz val="12"/>
      <name val="Arial Cyr"/>
      <charset val="204"/>
    </font>
    <font>
      <sz val="10"/>
      <name val="Times New Roman CYR"/>
      <charset val="204"/>
    </font>
    <font>
      <b/>
      <sz val="14"/>
      <name val="Times New Roman Cyr"/>
      <family val="1"/>
      <charset val="204"/>
    </font>
    <font>
      <u/>
      <sz val="10"/>
      <color indexed="12"/>
      <name val="Arial Cyr"/>
      <charset val="204"/>
    </font>
    <font>
      <b/>
      <sz val="14"/>
      <name val="Times New Roman Cyr"/>
      <charset val="204"/>
    </font>
    <font>
      <b/>
      <sz val="12"/>
      <name val="Times New Roman CYR"/>
      <family val="1"/>
      <charset val="204"/>
    </font>
    <font>
      <sz val="14"/>
      <name val="Times New Roman Cyr"/>
      <family val="1"/>
      <charset val="204"/>
    </font>
    <font>
      <sz val="14"/>
      <name val="Times New Roman CYR"/>
      <charset val="204"/>
    </font>
    <font>
      <sz val="14"/>
      <name val="Times New Roman"/>
      <family val="1"/>
    </font>
    <font>
      <sz val="14"/>
      <color rgb="FFFF0000"/>
      <name val="Times New Roman Cyr"/>
      <family val="1"/>
      <charset val="204"/>
    </font>
    <font>
      <sz val="14"/>
      <color rgb="FFFF0000"/>
      <name val="Times New Roman"/>
      <family val="1"/>
      <charset val="204"/>
    </font>
    <font>
      <sz val="14"/>
      <color rgb="FFFF0000"/>
      <name val="Times New Roman"/>
      <family val="1"/>
    </font>
    <font>
      <b/>
      <sz val="12"/>
      <color rgb="FFFF0000"/>
      <name val="Times New Roman CYR"/>
      <family val="1"/>
      <charset val="204"/>
    </font>
    <font>
      <i/>
      <sz val="14"/>
      <name val="Times New Roman Cyr"/>
      <family val="1"/>
      <charset val="204"/>
    </font>
    <font>
      <b/>
      <i/>
      <sz val="12"/>
      <name val="Times New Roman CYR"/>
      <family val="1"/>
      <charset val="204"/>
    </font>
    <font>
      <sz val="10"/>
      <color rgb="FFFF0000"/>
      <name val="Arial Cyr"/>
      <charset val="204"/>
    </font>
    <font>
      <b/>
      <sz val="15"/>
      <name val="Times New Roman Cyr"/>
      <family val="1"/>
      <charset val="204"/>
    </font>
    <font>
      <b/>
      <sz val="15"/>
      <name val="Times New Roman"/>
      <family val="1"/>
      <charset val="204"/>
    </font>
    <font>
      <sz val="15"/>
      <name val="Times New Roman Cyr"/>
      <family val="1"/>
      <charset val="204"/>
    </font>
    <font>
      <sz val="15"/>
      <name val="Times New Roman"/>
      <family val="1"/>
      <charset val="204"/>
    </font>
    <font>
      <sz val="15"/>
      <name val="Times New Roman"/>
      <family val="1"/>
    </font>
    <font>
      <sz val="15"/>
      <color rgb="FFFF0000"/>
      <name val="Times New Roman"/>
      <family val="1"/>
      <charset val="204"/>
    </font>
    <font>
      <sz val="11"/>
      <name val="Arial Cyr"/>
      <charset val="204"/>
    </font>
    <font>
      <sz val="15"/>
      <color rgb="FFFF0000"/>
      <name val="Times New Roman Cyr"/>
      <family val="1"/>
      <charset val="204"/>
    </font>
    <font>
      <sz val="15"/>
      <color rgb="FFFF0000"/>
      <name val="Times New Roman"/>
      <family val="1"/>
    </font>
    <font>
      <sz val="11"/>
      <color rgb="FFFF0000"/>
      <name val="Arial Cyr"/>
      <charset val="204"/>
    </font>
    <font>
      <i/>
      <sz val="11"/>
      <name val="Arial Cyr"/>
      <charset val="204"/>
    </font>
    <font>
      <b/>
      <sz val="15"/>
      <name val="Times New Roman"/>
      <family val="1"/>
    </font>
    <font>
      <sz val="15"/>
      <color rgb="FFFF0000"/>
      <name val="Times New Roman CYR"/>
      <charset val="204"/>
    </font>
    <font>
      <i/>
      <sz val="15"/>
      <color rgb="FFFF0000"/>
      <name val="Times New Roman"/>
      <family val="1"/>
    </font>
    <font>
      <b/>
      <i/>
      <sz val="15"/>
      <color rgb="FFFF0000"/>
      <name val="Times New Roman"/>
      <family val="1"/>
    </font>
    <font>
      <i/>
      <sz val="10"/>
      <color rgb="FFFF0000"/>
      <name val="Arial Cyr"/>
      <charset val="204"/>
    </font>
    <font>
      <sz val="15"/>
      <name val="Times New Roman CYR"/>
      <charset val="204"/>
    </font>
    <font>
      <i/>
      <sz val="10"/>
      <name val="Arial Cyr"/>
      <charset val="204"/>
    </font>
    <font>
      <b/>
      <sz val="15"/>
      <color rgb="FFFF0000"/>
      <name val="Times New Roman"/>
      <family val="1"/>
    </font>
    <font>
      <b/>
      <sz val="14"/>
      <name val="Times New Roman"/>
      <family val="1"/>
      <charset val="204"/>
    </font>
    <font>
      <b/>
      <sz val="14"/>
      <name val="Times New Roman"/>
      <family val="1"/>
    </font>
    <font>
      <sz val="12"/>
      <name val="Times New Roman Cyr"/>
      <family val="1"/>
      <charset val="204"/>
    </font>
    <font>
      <sz val="12"/>
      <color rgb="FFFF0000"/>
      <name val="Times New Roman Cyr"/>
      <family val="1"/>
      <charset val="204"/>
    </font>
    <font>
      <b/>
      <sz val="13"/>
      <name val="Times New Roman"/>
      <family val="1"/>
      <charset val="204"/>
    </font>
    <font>
      <sz val="14"/>
      <color rgb="FFFF0000"/>
      <name val="Times New Roman CYR"/>
      <charset val="204"/>
    </font>
    <font>
      <b/>
      <sz val="14"/>
      <color rgb="FFFF0000"/>
      <name val="Times New Roman Cyr"/>
      <family val="1"/>
      <charset val="204"/>
    </font>
    <font>
      <sz val="12"/>
      <color rgb="FFFF0000"/>
      <name val="Arial Cyr"/>
      <charset val="204"/>
    </font>
    <font>
      <i/>
      <sz val="14"/>
      <name val="Times New Roman"/>
      <family val="1"/>
    </font>
    <font>
      <i/>
      <sz val="14"/>
      <name val="Times New Roman"/>
      <family val="1"/>
      <charset val="204"/>
    </font>
    <font>
      <i/>
      <sz val="14"/>
      <color rgb="FFFF000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2"/>
      <name val="Times New Roman Cyr"/>
      <charset val="204"/>
    </font>
    <font>
      <b/>
      <sz val="13"/>
      <name val="Times New Roman Cyr"/>
      <charset val="204"/>
    </font>
    <font>
      <sz val="16"/>
      <name val="Times New Roman"/>
      <family val="1"/>
      <charset val="204"/>
    </font>
    <font>
      <b/>
      <sz val="16"/>
      <name val="Times New Roman"/>
      <family val="1"/>
      <charset val="204"/>
    </font>
    <font>
      <sz val="10"/>
      <name val="Arial"/>
      <family val="2"/>
      <charset val="204"/>
    </font>
    <font>
      <b/>
      <sz val="10"/>
      <name val="Arial Cyr"/>
      <charset val="204"/>
    </font>
    <font>
      <sz val="18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b/>
      <sz val="18"/>
      <name val="Times New Roman"/>
      <family val="1"/>
      <charset val="204"/>
    </font>
    <font>
      <sz val="18"/>
      <name val="Arial"/>
      <family val="2"/>
      <charset val="204"/>
    </font>
    <font>
      <i/>
      <sz val="15"/>
      <name val="Times New Roman"/>
      <family val="1"/>
    </font>
    <font>
      <b/>
      <i/>
      <sz val="15"/>
      <name val="Times New Roman"/>
      <family val="1"/>
    </font>
    <font>
      <sz val="10"/>
      <color rgb="FFFF0000"/>
      <name val="Times New Roman"/>
      <family val="1"/>
      <charset val="204"/>
    </font>
    <font>
      <sz val="10"/>
      <color rgb="FFFF0000"/>
      <name val="Times New Roman"/>
      <family val="1"/>
    </font>
    <font>
      <b/>
      <sz val="10"/>
      <color rgb="FFFF0000"/>
      <name val="Times New Roman"/>
      <family val="1"/>
    </font>
    <font>
      <b/>
      <sz val="10"/>
      <color rgb="FFFF0000"/>
      <name val="Times New Roman"/>
      <family val="1"/>
      <charset val="204"/>
    </font>
    <font>
      <b/>
      <sz val="10"/>
      <color rgb="FFFF0000"/>
      <name val="Arial Cyr"/>
      <charset val="204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4" fillId="0" borderId="0" applyNumberFormat="0" applyFill="0" applyBorder="0" applyAlignment="0" applyProtection="0">
      <alignment vertical="top"/>
      <protection locked="0"/>
    </xf>
    <xf numFmtId="0" fontId="48" fillId="0" borderId="0"/>
  </cellStyleXfs>
  <cellXfs count="247">
    <xf numFmtId="0" fontId="0" fillId="0" borderId="0" xfId="0"/>
    <xf numFmtId="49" fontId="1" fillId="0" borderId="0" xfId="0" applyNumberFormat="1" applyFont="1"/>
    <xf numFmtId="49" fontId="0" fillId="0" borderId="0" xfId="0" applyNumberFormat="1" applyAlignment="1" applyProtection="1">
      <alignment vertical="top"/>
      <protection locked="0"/>
    </xf>
    <xf numFmtId="0" fontId="2" fillId="0" borderId="0" xfId="0" applyFont="1"/>
    <xf numFmtId="0" fontId="3" fillId="0" borderId="0" xfId="0" applyFont="1"/>
    <xf numFmtId="0" fontId="4" fillId="0" borderId="0" xfId="0" applyFont="1"/>
    <xf numFmtId="49" fontId="0" fillId="0" borderId="0" xfId="0" applyNumberFormat="1" applyAlignment="1" applyProtection="1">
      <alignment horizontal="center" vertical="top"/>
      <protection locked="0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13" fillId="2" borderId="1" xfId="0" applyNumberFormat="1" applyFont="1" applyFill="1" applyBorder="1" applyAlignment="1">
      <alignment horizontal="center" wrapText="1"/>
    </xf>
    <xf numFmtId="49" fontId="13" fillId="2" borderId="1" xfId="2" applyNumberFormat="1" applyFont="1" applyFill="1" applyBorder="1" applyAlignment="1" applyProtection="1">
      <alignment horizontal="left" wrapText="1"/>
      <protection locked="0"/>
    </xf>
    <xf numFmtId="3" fontId="15" fillId="2" borderId="1" xfId="0" applyNumberFormat="1" applyFont="1" applyFill="1" applyBorder="1" applyAlignment="1">
      <alignment horizontal="center" wrapText="1"/>
    </xf>
    <xf numFmtId="3" fontId="13" fillId="2" borderId="1" xfId="0" applyNumberFormat="1" applyFont="1" applyFill="1" applyBorder="1" applyAlignment="1">
      <alignment horizontal="center" wrapText="1"/>
    </xf>
    <xf numFmtId="0" fontId="0" fillId="0" borderId="0" xfId="0" applyFont="1"/>
    <xf numFmtId="3" fontId="16" fillId="0" borderId="0" xfId="0" applyNumberFormat="1" applyFont="1"/>
    <xf numFmtId="0" fontId="16" fillId="0" borderId="0" xfId="0" applyFont="1"/>
    <xf numFmtId="49" fontId="17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horizontal="left" wrapText="1"/>
    </xf>
    <xf numFmtId="3" fontId="8" fillId="0" borderId="1" xfId="0" applyNumberFormat="1" applyFont="1" applyBorder="1" applyAlignment="1">
      <alignment horizontal="center" wrapText="1"/>
    </xf>
    <xf numFmtId="3" fontId="18" fillId="0" borderId="1" xfId="0" applyNumberFormat="1" applyFont="1" applyBorder="1" applyAlignment="1">
      <alignment horizontal="center" wrapText="1"/>
    </xf>
    <xf numFmtId="3" fontId="19" fillId="0" borderId="1" xfId="0" applyNumberFormat="1" applyFont="1" applyBorder="1" applyAlignment="1">
      <alignment horizontal="center" wrapText="1"/>
    </xf>
    <xf numFmtId="3" fontId="17" fillId="0" borderId="1" xfId="0" applyNumberFormat="1" applyFont="1" applyBorder="1" applyAlignment="1">
      <alignment horizontal="center" wrapText="1"/>
    </xf>
    <xf numFmtId="49" fontId="8" fillId="0" borderId="1" xfId="0" applyNumberFormat="1" applyFont="1" applyBorder="1" applyAlignment="1">
      <alignment horizontal="left" wrapText="1"/>
    </xf>
    <xf numFmtId="49" fontId="20" fillId="0" borderId="1" xfId="0" applyNumberFormat="1" applyFont="1" applyBorder="1" applyAlignment="1">
      <alignment horizontal="center" wrapText="1"/>
    </xf>
    <xf numFmtId="49" fontId="21" fillId="0" borderId="1" xfId="0" applyNumberFormat="1" applyFont="1" applyBorder="1" applyAlignment="1">
      <alignment horizontal="left" wrapText="1"/>
    </xf>
    <xf numFmtId="3" fontId="21" fillId="0" borderId="1" xfId="0" applyNumberFormat="1" applyFont="1" applyBorder="1" applyAlignment="1">
      <alignment horizontal="center" wrapText="1"/>
    </xf>
    <xf numFmtId="3" fontId="22" fillId="0" borderId="1" xfId="0" applyNumberFormat="1" applyFont="1" applyBorder="1" applyAlignment="1">
      <alignment horizontal="center" wrapText="1"/>
    </xf>
    <xf numFmtId="0" fontId="23" fillId="0" borderId="0" xfId="0" applyFont="1"/>
    <xf numFmtId="49" fontId="18" fillId="0" borderId="1" xfId="0" applyNumberFormat="1" applyFont="1" applyBorder="1" applyAlignment="1">
      <alignment horizontal="center" wrapText="1"/>
    </xf>
    <xf numFmtId="49" fontId="17" fillId="0" borderId="1" xfId="0" applyNumberFormat="1" applyFont="1" applyBorder="1" applyAlignment="1" applyProtection="1">
      <alignment horizontal="left" wrapText="1"/>
      <protection locked="0"/>
    </xf>
    <xf numFmtId="3" fontId="24" fillId="0" borderId="1" xfId="0" applyNumberFormat="1" applyFont="1" applyBorder="1" applyAlignment="1">
      <alignment horizontal="center" wrapText="1"/>
    </xf>
    <xf numFmtId="0" fontId="25" fillId="0" borderId="0" xfId="0" applyFont="1"/>
    <xf numFmtId="49" fontId="19" fillId="0" borderId="1" xfId="0" applyNumberFormat="1" applyFont="1" applyBorder="1" applyAlignment="1">
      <alignment horizontal="center" wrapText="1"/>
    </xf>
    <xf numFmtId="49" fontId="19" fillId="3" borderId="1" xfId="0" applyNumberFormat="1" applyFont="1" applyFill="1" applyBorder="1" applyAlignment="1">
      <alignment horizontal="center" wrapText="1"/>
    </xf>
    <xf numFmtId="49" fontId="19" fillId="3" borderId="1" xfId="0" applyNumberFormat="1" applyFont="1" applyFill="1" applyBorder="1" applyAlignment="1">
      <alignment horizontal="left" wrapText="1"/>
    </xf>
    <xf numFmtId="3" fontId="8" fillId="0" borderId="1" xfId="0" applyNumberFormat="1" applyFont="1" applyBorder="1" applyAlignment="1" applyProtection="1">
      <alignment horizontal="center"/>
      <protection locked="0"/>
    </xf>
    <xf numFmtId="49" fontId="22" fillId="0" borderId="1" xfId="0" applyNumberFormat="1" applyFont="1" applyBorder="1" applyAlignment="1">
      <alignment horizontal="center" wrapText="1"/>
    </xf>
    <xf numFmtId="49" fontId="22" fillId="3" borderId="1" xfId="0" applyNumberFormat="1" applyFont="1" applyFill="1" applyBorder="1" applyAlignment="1">
      <alignment horizontal="center" wrapText="1"/>
    </xf>
    <xf numFmtId="49" fontId="22" fillId="3" borderId="1" xfId="0" applyNumberFormat="1" applyFont="1" applyFill="1" applyBorder="1" applyAlignment="1">
      <alignment horizontal="left" wrapText="1"/>
    </xf>
    <xf numFmtId="3" fontId="21" fillId="0" borderId="1" xfId="0" applyNumberFormat="1" applyFont="1" applyBorder="1" applyAlignment="1" applyProtection="1">
      <alignment horizontal="center"/>
      <protection locked="0"/>
    </xf>
    <xf numFmtId="0" fontId="26" fillId="0" borderId="0" xfId="0" applyFont="1"/>
    <xf numFmtId="49" fontId="27" fillId="2" borderId="1" xfId="0" applyNumberFormat="1" applyFont="1" applyFill="1" applyBorder="1" applyAlignment="1">
      <alignment horizontal="center" wrapText="1"/>
    </xf>
    <xf numFmtId="49" fontId="27" fillId="2" borderId="1" xfId="0" applyNumberFormat="1" applyFont="1" applyFill="1" applyBorder="1" applyAlignment="1" applyProtection="1">
      <alignment horizontal="left" wrapText="1"/>
      <protection locked="0"/>
    </xf>
    <xf numFmtId="3" fontId="28" fillId="2" borderId="1" xfId="0" applyNumberFormat="1" applyFont="1" applyFill="1" applyBorder="1" applyAlignment="1">
      <alignment horizontal="center" wrapText="1"/>
    </xf>
    <xf numFmtId="4" fontId="16" fillId="0" borderId="0" xfId="0" applyNumberFormat="1" applyFont="1"/>
    <xf numFmtId="49" fontId="29" fillId="0" borderId="1" xfId="0" applyNumberFormat="1" applyFont="1" applyBorder="1" applyAlignment="1">
      <alignment horizontal="center" wrapText="1"/>
    </xf>
    <xf numFmtId="3" fontId="30" fillId="0" borderId="1" xfId="0" applyNumberFormat="1" applyFont="1" applyBorder="1" applyAlignment="1">
      <alignment horizontal="center" wrapText="1"/>
    </xf>
    <xf numFmtId="3" fontId="29" fillId="0" borderId="1" xfId="0" applyNumberFormat="1" applyFont="1" applyBorder="1" applyAlignment="1">
      <alignment horizontal="center" wrapText="1"/>
    </xf>
    <xf numFmtId="3" fontId="31" fillId="0" borderId="1" xfId="0" applyNumberFormat="1" applyFont="1" applyBorder="1" applyAlignment="1">
      <alignment horizontal="center" wrapText="1"/>
    </xf>
    <xf numFmtId="49" fontId="29" fillId="0" borderId="3" xfId="0" applyNumberFormat="1" applyFont="1" applyBorder="1" applyAlignment="1">
      <alignment horizontal="center" wrapText="1"/>
    </xf>
    <xf numFmtId="3" fontId="32" fillId="0" borderId="1" xfId="0" applyNumberFormat="1" applyFont="1" applyBorder="1" applyAlignment="1">
      <alignment horizontal="center" wrapText="1"/>
    </xf>
    <xf numFmtId="0" fontId="33" fillId="0" borderId="0" xfId="0" applyFont="1"/>
    <xf numFmtId="0" fontId="33" fillId="4" borderId="0" xfId="0" applyFont="1" applyFill="1"/>
    <xf numFmtId="49" fontId="34" fillId="0" borderId="1" xfId="0" applyNumberFormat="1" applyFont="1" applyBorder="1" applyAlignment="1">
      <alignment horizontal="center" wrapText="1"/>
    </xf>
    <xf numFmtId="49" fontId="34" fillId="0" borderId="3" xfId="0" applyNumberFormat="1" applyFont="1" applyBorder="1" applyAlignment="1">
      <alignment horizontal="center" wrapText="1"/>
    </xf>
    <xf numFmtId="0" fontId="21" fillId="0" borderId="1" xfId="0" applyFont="1" applyBorder="1" applyAlignment="1">
      <alignment horizontal="left" wrapText="1"/>
    </xf>
    <xf numFmtId="3" fontId="35" fillId="0" borderId="1" xfId="0" applyNumberFormat="1" applyFont="1" applyBorder="1" applyAlignment="1">
      <alignment horizontal="center" wrapText="1"/>
    </xf>
    <xf numFmtId="0" fontId="36" fillId="0" borderId="0" xfId="0" applyFont="1"/>
    <xf numFmtId="49" fontId="8" fillId="0" borderId="1" xfId="0" applyNumberFormat="1" applyFont="1" applyBorder="1" applyAlignment="1" applyProtection="1">
      <alignment horizontal="left" wrapText="1"/>
      <protection locked="0"/>
    </xf>
    <xf numFmtId="0" fontId="37" fillId="0" borderId="0" xfId="0" applyFont="1"/>
    <xf numFmtId="3" fontId="38" fillId="0" borderId="1" xfId="0" applyNumberFormat="1" applyFont="1" applyBorder="1" applyAlignment="1">
      <alignment horizontal="center" wrapText="1"/>
    </xf>
    <xf numFmtId="49" fontId="21" fillId="0" borderId="1" xfId="0" applyNumberFormat="1" applyFont="1" applyBorder="1" applyAlignment="1" applyProtection="1">
      <alignment horizontal="left" wrapText="1"/>
      <protection locked="0"/>
    </xf>
    <xf numFmtId="4" fontId="31" fillId="0" borderId="1" xfId="0" applyNumberFormat="1" applyFont="1" applyBorder="1" applyAlignment="1">
      <alignment horizontal="center" wrapText="1"/>
    </xf>
    <xf numFmtId="4" fontId="30" fillId="0" borderId="1" xfId="0" applyNumberFormat="1" applyFont="1" applyBorder="1" applyAlignment="1">
      <alignment horizontal="center" wrapText="1"/>
    </xf>
    <xf numFmtId="49" fontId="39" fillId="0" borderId="1" xfId="0" applyNumberFormat="1" applyFont="1" applyBorder="1" applyAlignment="1">
      <alignment horizontal="center" wrapText="1"/>
    </xf>
    <xf numFmtId="3" fontId="40" fillId="0" borderId="1" xfId="0" applyNumberFormat="1" applyFont="1" applyBorder="1" applyAlignment="1">
      <alignment horizontal="center" wrapText="1"/>
    </xf>
    <xf numFmtId="3" fontId="41" fillId="0" borderId="1" xfId="0" applyNumberFormat="1" applyFont="1" applyBorder="1" applyAlignment="1">
      <alignment horizontal="center" wrapText="1"/>
    </xf>
    <xf numFmtId="0" fontId="42" fillId="0" borderId="0" xfId="0" applyFont="1"/>
    <xf numFmtId="49" fontId="39" fillId="0" borderId="3" xfId="0" applyNumberFormat="1" applyFont="1" applyBorder="1" applyAlignment="1">
      <alignment horizontal="center" wrapText="1"/>
    </xf>
    <xf numFmtId="0" fontId="21" fillId="0" borderId="1" xfId="0" applyFont="1" applyBorder="1" applyAlignment="1">
      <alignment wrapText="1"/>
    </xf>
    <xf numFmtId="49" fontId="43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wrapText="1"/>
    </xf>
    <xf numFmtId="0" fontId="44" fillId="0" borderId="0" xfId="0" applyFont="1"/>
    <xf numFmtId="49" fontId="21" fillId="3" borderId="1" xfId="0" applyNumberFormat="1" applyFont="1" applyFill="1" applyBorder="1" applyAlignment="1">
      <alignment horizontal="left" wrapText="1"/>
    </xf>
    <xf numFmtId="3" fontId="45" fillId="0" borderId="1" xfId="0" applyNumberFormat="1" applyFont="1" applyBorder="1" applyAlignment="1">
      <alignment horizontal="center" wrapText="1"/>
    </xf>
    <xf numFmtId="0" fontId="30" fillId="0" borderId="1" xfId="0" applyFont="1" applyBorder="1" applyAlignment="1">
      <alignment horizontal="left"/>
    </xf>
    <xf numFmtId="49" fontId="13" fillId="2" borderId="1" xfId="0" applyNumberFormat="1" applyFont="1" applyFill="1" applyBorder="1" applyAlignment="1" applyProtection="1">
      <alignment horizontal="left" wrapText="1"/>
      <protection locked="0"/>
    </xf>
    <xf numFmtId="3" fontId="46" fillId="2" borderId="1" xfId="0" applyNumberFormat="1" applyFont="1" applyFill="1" applyBorder="1" applyAlignment="1">
      <alignment horizontal="center" wrapText="1"/>
    </xf>
    <xf numFmtId="3" fontId="47" fillId="2" borderId="1" xfId="0" applyNumberFormat="1" applyFont="1" applyFill="1" applyBorder="1" applyAlignment="1">
      <alignment horizontal="center" wrapText="1"/>
    </xf>
    <xf numFmtId="0" fontId="48" fillId="0" borderId="0" xfId="0" applyFont="1"/>
    <xf numFmtId="49" fontId="19" fillId="0" borderId="1" xfId="0" applyNumberFormat="1" applyFont="1" applyBorder="1" applyAlignment="1">
      <alignment horizontal="left" wrapText="1"/>
    </xf>
    <xf numFmtId="0" fontId="48" fillId="0" borderId="0" xfId="0" applyFont="1" applyAlignment="1">
      <alignment horizontal="center"/>
    </xf>
    <xf numFmtId="3" fontId="20" fillId="0" borderId="1" xfId="0" applyNumberFormat="1" applyFont="1" applyBorder="1" applyAlignment="1">
      <alignment horizontal="center" wrapText="1"/>
    </xf>
    <xf numFmtId="0" fontId="49" fillId="0" borderId="0" xfId="0" applyFont="1" applyAlignment="1">
      <alignment horizontal="center"/>
    </xf>
    <xf numFmtId="49" fontId="8" fillId="0" borderId="1" xfId="0" applyNumberFormat="1" applyFont="1" applyBorder="1" applyAlignment="1">
      <alignment horizontal="center"/>
    </xf>
    <xf numFmtId="49" fontId="17" fillId="0" borderId="3" xfId="0" applyNumberFormat="1" applyFont="1" applyBorder="1" applyAlignment="1">
      <alignment horizontal="center" wrapText="1"/>
    </xf>
    <xf numFmtId="3" fontId="19" fillId="0" borderId="2" xfId="0" applyNumberFormat="1" applyFont="1" applyBorder="1" applyAlignment="1">
      <alignment horizontal="center" wrapText="1"/>
    </xf>
    <xf numFmtId="3" fontId="17" fillId="0" borderId="2" xfId="0" applyNumberFormat="1" applyFont="1" applyBorder="1" applyAlignment="1">
      <alignment horizontal="center" wrapText="1"/>
    </xf>
    <xf numFmtId="0" fontId="49" fillId="0" borderId="0" xfId="0" applyFont="1"/>
    <xf numFmtId="49" fontId="21" fillId="0" borderId="1" xfId="0" applyNumberFormat="1" applyFont="1" applyBorder="1" applyAlignment="1">
      <alignment horizontal="center"/>
    </xf>
    <xf numFmtId="4" fontId="21" fillId="0" borderId="1" xfId="0" applyNumberFormat="1" applyFont="1" applyBorder="1" applyAlignment="1">
      <alignment horizontal="center" wrapText="1"/>
    </xf>
    <xf numFmtId="4" fontId="20" fillId="0" borderId="1" xfId="0" applyNumberFormat="1" applyFont="1" applyBorder="1" applyAlignment="1">
      <alignment horizontal="center" wrapText="1"/>
    </xf>
    <xf numFmtId="4" fontId="22" fillId="0" borderId="1" xfId="0" applyNumberFormat="1" applyFont="1" applyBorder="1" applyAlignment="1">
      <alignment horizontal="center" wrapText="1"/>
    </xf>
    <xf numFmtId="49" fontId="20" fillId="0" borderId="1" xfId="0" applyNumberFormat="1" applyFont="1" applyBorder="1" applyAlignment="1" applyProtection="1">
      <alignment horizontal="left" wrapText="1"/>
      <protection locked="0"/>
    </xf>
    <xf numFmtId="49" fontId="22" fillId="0" borderId="1" xfId="0" applyNumberFormat="1" applyFont="1" applyBorder="1" applyAlignment="1">
      <alignment horizontal="center"/>
    </xf>
    <xf numFmtId="49" fontId="22" fillId="0" borderId="1" xfId="0" applyNumberFormat="1" applyFont="1" applyBorder="1" applyAlignment="1">
      <alignment horizontal="left" wrapText="1"/>
    </xf>
    <xf numFmtId="3" fontId="22" fillId="0" borderId="1" xfId="0" applyNumberFormat="1" applyFont="1" applyBorder="1" applyAlignment="1" applyProtection="1">
      <alignment horizontal="center" wrapText="1"/>
      <protection locked="0"/>
    </xf>
    <xf numFmtId="0" fontId="23" fillId="0" borderId="2" xfId="0" applyFont="1" applyBorder="1"/>
    <xf numFmtId="49" fontId="21" fillId="0" borderId="2" xfId="0" applyNumberFormat="1" applyFont="1" applyBorder="1" applyAlignment="1">
      <alignment horizontal="center"/>
    </xf>
    <xf numFmtId="49" fontId="20" fillId="0" borderId="2" xfId="0" applyNumberFormat="1" applyFont="1" applyBorder="1" applyAlignment="1">
      <alignment horizontal="center" wrapText="1"/>
    </xf>
    <xf numFmtId="3" fontId="21" fillId="0" borderId="2" xfId="0" applyNumberFormat="1" applyFont="1" applyBorder="1" applyAlignment="1">
      <alignment horizontal="center" wrapText="1"/>
    </xf>
    <xf numFmtId="3" fontId="20" fillId="0" borderId="2" xfId="0" applyNumberFormat="1" applyFont="1" applyBorder="1" applyAlignment="1">
      <alignment horizontal="center" wrapText="1"/>
    </xf>
    <xf numFmtId="3" fontId="22" fillId="0" borderId="2" xfId="0" applyNumberFormat="1" applyFont="1" applyBorder="1" applyAlignment="1">
      <alignment horizontal="center" wrapText="1"/>
    </xf>
    <xf numFmtId="0" fontId="23" fillId="0" borderId="8" xfId="0" applyFont="1" applyBorder="1"/>
    <xf numFmtId="0" fontId="23" fillId="0" borderId="9" xfId="0" applyFont="1" applyBorder="1"/>
    <xf numFmtId="0" fontId="23" fillId="0" borderId="1" xfId="0" applyFont="1" applyBorder="1"/>
    <xf numFmtId="49" fontId="15" fillId="2" borderId="1" xfId="0" applyNumberFormat="1" applyFont="1" applyFill="1" applyBorder="1" applyAlignment="1" applyProtection="1">
      <alignment horizontal="left" wrapText="1"/>
      <protection locked="0"/>
    </xf>
    <xf numFmtId="49" fontId="19" fillId="0" borderId="1" xfId="0" applyNumberFormat="1" applyFont="1" applyBorder="1" applyAlignment="1" applyProtection="1">
      <alignment horizontal="left" wrapText="1"/>
      <protection locked="0"/>
    </xf>
    <xf numFmtId="49" fontId="18" fillId="0" borderId="1" xfId="0" applyNumberFormat="1" applyFont="1" applyBorder="1" applyAlignment="1">
      <alignment horizontal="left" wrapText="1"/>
    </xf>
    <xf numFmtId="49" fontId="19" fillId="0" borderId="3" xfId="0" applyNumberFormat="1" applyFont="1" applyBorder="1" applyAlignment="1">
      <alignment horizontal="center" wrapText="1"/>
    </xf>
    <xf numFmtId="3" fontId="19" fillId="0" borderId="1" xfId="0" applyNumberFormat="1" applyFont="1" applyBorder="1" applyAlignment="1" applyProtection="1">
      <alignment horizontal="center" wrapText="1"/>
      <protection locked="0"/>
    </xf>
    <xf numFmtId="3" fontId="8" fillId="0" borderId="1" xfId="0" applyNumberFormat="1" applyFont="1" applyBorder="1" applyAlignment="1" applyProtection="1">
      <alignment horizontal="center" wrapText="1"/>
      <protection locked="0"/>
    </xf>
    <xf numFmtId="3" fontId="21" fillId="0" borderId="1" xfId="0" applyNumberFormat="1" applyFont="1" applyBorder="1" applyAlignment="1" applyProtection="1">
      <alignment horizontal="center" wrapText="1"/>
      <protection locked="0"/>
    </xf>
    <xf numFmtId="49" fontId="20" fillId="0" borderId="3" xfId="0" applyNumberFormat="1" applyFont="1" applyBorder="1" applyAlignment="1">
      <alignment horizontal="center" wrapText="1"/>
    </xf>
    <xf numFmtId="49" fontId="13" fillId="2" borderId="1" xfId="0" applyNumberFormat="1" applyFont="1" applyFill="1" applyBorder="1" applyAlignment="1">
      <alignment horizontal="center" vertical="center" wrapText="1"/>
    </xf>
    <xf numFmtId="3" fontId="50" fillId="2" borderId="1" xfId="0" applyNumberFormat="1" applyFont="1" applyFill="1" applyBorder="1" applyAlignment="1">
      <alignment horizontal="center" wrapText="1"/>
    </xf>
    <xf numFmtId="0" fontId="11" fillId="0" borderId="0" xfId="0" applyFont="1"/>
    <xf numFmtId="3" fontId="46" fillId="0" borderId="0" xfId="0" applyNumberFormat="1" applyFont="1" applyAlignment="1">
      <alignment horizontal="center" wrapText="1"/>
    </xf>
    <xf numFmtId="3" fontId="51" fillId="0" borderId="1" xfId="0" applyNumberFormat="1" applyFont="1" applyBorder="1" applyAlignment="1">
      <alignment horizontal="center" wrapText="1"/>
    </xf>
    <xf numFmtId="3" fontId="52" fillId="0" borderId="1" xfId="0" applyNumberFormat="1" applyFont="1" applyBorder="1" applyAlignment="1">
      <alignment horizontal="center" wrapText="1"/>
    </xf>
    <xf numFmtId="0" fontId="36" fillId="4" borderId="0" xfId="0" applyFont="1" applyFill="1"/>
    <xf numFmtId="0" fontId="8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justify" wrapText="1"/>
    </xf>
    <xf numFmtId="0" fontId="8" fillId="0" borderId="7" xfId="0" applyFont="1" applyBorder="1" applyAlignment="1">
      <alignment wrapText="1"/>
    </xf>
    <xf numFmtId="49" fontId="8" fillId="0" borderId="7" xfId="0" applyNumberFormat="1" applyFont="1" applyBorder="1" applyAlignment="1">
      <alignment horizontal="left" wrapText="1"/>
    </xf>
    <xf numFmtId="3" fontId="19" fillId="0" borderId="3" xfId="0" applyNumberFormat="1" applyFont="1" applyBorder="1" applyAlignment="1">
      <alignment horizontal="center" wrapText="1"/>
    </xf>
    <xf numFmtId="3" fontId="19" fillId="0" borderId="8" xfId="0" applyNumberFormat="1" applyFont="1" applyBorder="1" applyAlignment="1">
      <alignment horizontal="center" wrapText="1"/>
    </xf>
    <xf numFmtId="3" fontId="19" fillId="0" borderId="1" xfId="0" applyNumberFormat="1" applyFont="1" applyBorder="1" applyAlignment="1">
      <alignment horizontal="center"/>
    </xf>
    <xf numFmtId="3" fontId="8" fillId="0" borderId="3" xfId="0" applyNumberFormat="1" applyFont="1" applyBorder="1" applyAlignment="1">
      <alignment horizontal="center" wrapText="1"/>
    </xf>
    <xf numFmtId="3" fontId="17" fillId="0" borderId="3" xfId="0" applyNumberFormat="1" applyFont="1" applyBorder="1" applyAlignment="1">
      <alignment horizontal="center" wrapText="1"/>
    </xf>
    <xf numFmtId="3" fontId="17" fillId="0" borderId="8" xfId="0" applyNumberFormat="1" applyFont="1" applyBorder="1" applyAlignment="1">
      <alignment horizontal="center" wrapText="1"/>
    </xf>
    <xf numFmtId="3" fontId="8" fillId="0" borderId="7" xfId="0" applyNumberFormat="1" applyFont="1" applyBorder="1" applyAlignment="1">
      <alignment horizontal="center" wrapText="1"/>
    </xf>
    <xf numFmtId="3" fontId="17" fillId="0" borderId="7" xfId="0" applyNumberFormat="1" applyFont="1" applyBorder="1" applyAlignment="1">
      <alignment horizontal="center" wrapText="1"/>
    </xf>
    <xf numFmtId="3" fontId="19" fillId="0" borderId="7" xfId="0" applyNumberFormat="1" applyFont="1" applyBorder="1" applyAlignment="1">
      <alignment horizontal="center" wrapText="1"/>
    </xf>
    <xf numFmtId="3" fontId="21" fillId="0" borderId="7" xfId="0" applyNumberFormat="1" applyFont="1" applyBorder="1" applyAlignment="1">
      <alignment horizontal="center" wrapText="1"/>
    </xf>
    <xf numFmtId="3" fontId="20" fillId="0" borderId="7" xfId="0" applyNumberFormat="1" applyFont="1" applyBorder="1" applyAlignment="1">
      <alignment horizontal="center" wrapText="1"/>
    </xf>
    <xf numFmtId="3" fontId="22" fillId="0" borderId="7" xfId="0" applyNumberFormat="1" applyFont="1" applyBorder="1" applyAlignment="1">
      <alignment horizontal="center" wrapText="1"/>
    </xf>
    <xf numFmtId="0" fontId="53" fillId="0" borderId="0" xfId="0" applyFont="1"/>
    <xf numFmtId="3" fontId="23" fillId="0" borderId="0" xfId="0" applyNumberFormat="1" applyFont="1"/>
    <xf numFmtId="3" fontId="8" fillId="0" borderId="2" xfId="0" applyNumberFormat="1" applyFont="1" applyBorder="1" applyAlignment="1">
      <alignment horizontal="center" wrapText="1"/>
    </xf>
    <xf numFmtId="0" fontId="11" fillId="0" borderId="7" xfId="0" applyFont="1" applyBorder="1"/>
    <xf numFmtId="49" fontId="17" fillId="0" borderId="7" xfId="0" applyNumberFormat="1" applyFont="1" applyBorder="1" applyAlignment="1">
      <alignment horizontal="center" wrapText="1"/>
    </xf>
    <xf numFmtId="3" fontId="46" fillId="0" borderId="1" xfId="0" applyNumberFormat="1" applyFont="1" applyBorder="1" applyAlignment="1">
      <alignment horizontal="center" wrapText="1"/>
    </xf>
    <xf numFmtId="0" fontId="11" fillId="0" borderId="1" xfId="0" applyFont="1" applyBorder="1"/>
    <xf numFmtId="3" fontId="54" fillId="0" borderId="1" xfId="0" applyNumberFormat="1" applyFont="1" applyBorder="1" applyAlignment="1">
      <alignment horizontal="center" wrapText="1"/>
    </xf>
    <xf numFmtId="3" fontId="47" fillId="0" borderId="1" xfId="0" applyNumberFormat="1" applyFont="1" applyBorder="1" applyAlignment="1">
      <alignment horizontal="center" wrapText="1"/>
    </xf>
    <xf numFmtId="3" fontId="55" fillId="0" borderId="1" xfId="0" applyNumberFormat="1" applyFont="1" applyBorder="1" applyAlignment="1">
      <alignment horizontal="center" wrapText="1"/>
    </xf>
    <xf numFmtId="3" fontId="56" fillId="0" borderId="1" xfId="0" applyNumberFormat="1" applyFont="1" applyBorder="1" applyAlignment="1">
      <alignment horizontal="center" wrapText="1"/>
    </xf>
    <xf numFmtId="3" fontId="57" fillId="0" borderId="1" xfId="0" applyNumberFormat="1" applyFont="1" applyBorder="1" applyAlignment="1">
      <alignment horizontal="center" wrapText="1"/>
    </xf>
    <xf numFmtId="0" fontId="58" fillId="0" borderId="0" xfId="0" applyFont="1" applyAlignment="1">
      <alignment horizontal="center" vertical="center"/>
    </xf>
    <xf numFmtId="49" fontId="15" fillId="5" borderId="1" xfId="0" applyNumberFormat="1" applyFont="1" applyFill="1" applyBorder="1" applyAlignment="1" applyProtection="1">
      <alignment horizontal="center" wrapText="1"/>
      <protection locked="0"/>
    </xf>
    <xf numFmtId="49" fontId="15" fillId="5" borderId="1" xfId="2" applyNumberFormat="1" applyFont="1" applyFill="1" applyBorder="1" applyAlignment="1" applyProtection="1">
      <alignment horizontal="center" wrapText="1"/>
      <protection locked="0"/>
    </xf>
    <xf numFmtId="3" fontId="15" fillId="5" borderId="1" xfId="0" applyNumberFormat="1" applyFont="1" applyFill="1" applyBorder="1" applyAlignment="1">
      <alignment horizontal="center" wrapText="1"/>
    </xf>
    <xf numFmtId="4" fontId="15" fillId="5" borderId="1" xfId="0" applyNumberFormat="1" applyFont="1" applyFill="1" applyBorder="1" applyAlignment="1">
      <alignment horizontal="center" wrapText="1"/>
    </xf>
    <xf numFmtId="4" fontId="58" fillId="0" borderId="0" xfId="0" applyNumberFormat="1" applyFont="1" applyAlignment="1">
      <alignment horizontal="center" vertical="center"/>
    </xf>
    <xf numFmtId="3" fontId="59" fillId="5" borderId="0" xfId="0" applyNumberFormat="1" applyFont="1" applyFill="1" applyAlignment="1">
      <alignment horizontal="center" wrapText="1"/>
    </xf>
    <xf numFmtId="3" fontId="58" fillId="0" borderId="0" xfId="0" applyNumberFormat="1" applyFont="1" applyAlignment="1">
      <alignment horizontal="center"/>
    </xf>
    <xf numFmtId="49" fontId="1" fillId="0" borderId="0" xfId="0" applyNumberFormat="1" applyFont="1" applyAlignment="1">
      <alignment horizontal="center" vertical="center"/>
    </xf>
    <xf numFmtId="49" fontId="0" fillId="0" borderId="0" xfId="0" applyNumberFormat="1" applyAlignment="1" applyProtection="1">
      <alignment vertical="top" wrapText="1"/>
      <protection locked="0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60" fillId="0" borderId="0" xfId="3" applyFont="1" applyAlignment="1">
      <alignment vertical="center" wrapText="1"/>
    </xf>
    <xf numFmtId="49" fontId="1" fillId="0" borderId="0" xfId="1" applyNumberFormat="1" applyAlignment="1">
      <alignment vertical="top" wrapText="1"/>
    </xf>
    <xf numFmtId="49" fontId="60" fillId="0" borderId="0" xfId="1" applyNumberFormat="1" applyFont="1" applyAlignment="1">
      <alignment vertical="top"/>
    </xf>
    <xf numFmtId="49" fontId="60" fillId="0" borderId="0" xfId="1" applyNumberFormat="1" applyFont="1" applyAlignment="1">
      <alignment vertical="top" wrapText="1"/>
    </xf>
    <xf numFmtId="0" fontId="61" fillId="0" borderId="0" xfId="1" applyFont="1"/>
    <xf numFmtId="0" fontId="62" fillId="0" borderId="0" xfId="1" applyFont="1"/>
    <xf numFmtId="0" fontId="60" fillId="0" borderId="0" xfId="1" applyFont="1"/>
    <xf numFmtId="0" fontId="7" fillId="0" borderId="0" xfId="0" applyFont="1"/>
    <xf numFmtId="0" fontId="63" fillId="0" borderId="0" xfId="0" applyFont="1"/>
    <xf numFmtId="3" fontId="0" fillId="0" borderId="0" xfId="0" applyNumberFormat="1"/>
    <xf numFmtId="49" fontId="64" fillId="0" borderId="0" xfId="0" applyNumberFormat="1" applyFont="1" applyAlignment="1">
      <alignment horizontal="center" vertical="center"/>
    </xf>
    <xf numFmtId="49" fontId="7" fillId="0" borderId="0" xfId="0" applyNumberFormat="1" applyFont="1" applyAlignment="1" applyProtection="1">
      <alignment vertical="top" wrapText="1"/>
      <protection locked="0"/>
    </xf>
    <xf numFmtId="0" fontId="60" fillId="0" borderId="0" xfId="0" applyFont="1"/>
    <xf numFmtId="0" fontId="61" fillId="0" borderId="0" xfId="0" applyFont="1"/>
    <xf numFmtId="49" fontId="64" fillId="0" borderId="0" xfId="1" applyNumberFormat="1" applyFont="1" applyAlignment="1">
      <alignment vertical="top"/>
    </xf>
    <xf numFmtId="164" fontId="60" fillId="0" borderId="0" xfId="1" applyNumberFormat="1" applyFont="1"/>
    <xf numFmtId="3" fontId="0" fillId="0" borderId="0" xfId="0" applyNumberFormat="1" applyFont="1"/>
    <xf numFmtId="49" fontId="60" fillId="0" borderId="0" xfId="0" applyNumberFormat="1" applyFont="1" applyAlignment="1" applyProtection="1">
      <alignment vertical="top"/>
      <protection locked="0"/>
    </xf>
    <xf numFmtId="0" fontId="0" fillId="0" borderId="0" xfId="0" applyFont="1" applyAlignment="1">
      <alignment horizontal="center"/>
    </xf>
    <xf numFmtId="0" fontId="60" fillId="0" borderId="0" xfId="0" applyFont="1" applyAlignment="1"/>
    <xf numFmtId="0" fontId="65" fillId="0" borderId="0" xfId="0" applyFont="1" applyAlignment="1">
      <alignment wrapText="1"/>
    </xf>
    <xf numFmtId="3" fontId="63" fillId="0" borderId="0" xfId="0" applyNumberFormat="1" applyFont="1"/>
    <xf numFmtId="0" fontId="60" fillId="0" borderId="0" xfId="0" applyFont="1" applyAlignment="1">
      <alignment wrapText="1"/>
    </xf>
    <xf numFmtId="49" fontId="64" fillId="0" borderId="0" xfId="1" applyNumberFormat="1" applyFont="1" applyAlignment="1">
      <alignment vertical="top" wrapText="1"/>
    </xf>
    <xf numFmtId="0" fontId="66" fillId="0" borderId="0" xfId="1" applyFont="1"/>
    <xf numFmtId="0" fontId="67" fillId="0" borderId="0" xfId="1" applyFont="1"/>
    <xf numFmtId="0" fontId="64" fillId="0" borderId="0" xfId="1" applyFont="1"/>
    <xf numFmtId="49" fontId="8" fillId="3" borderId="1" xfId="0" applyNumberFormat="1" applyFont="1" applyFill="1" applyBorder="1" applyAlignment="1">
      <alignment horizontal="left" wrapText="1"/>
    </xf>
    <xf numFmtId="0" fontId="8" fillId="0" borderId="0" xfId="0" applyFont="1" applyAlignment="1">
      <alignment wrapText="1"/>
    </xf>
    <xf numFmtId="3" fontId="68" fillId="0" borderId="1" xfId="0" applyNumberFormat="1" applyFont="1" applyBorder="1" applyAlignment="1">
      <alignment horizontal="center" wrapText="1"/>
    </xf>
    <xf numFmtId="3" fontId="69" fillId="0" borderId="1" xfId="0" applyNumberFormat="1" applyFont="1" applyBorder="1" applyAlignment="1">
      <alignment horizontal="center" wrapText="1"/>
    </xf>
    <xf numFmtId="49" fontId="70" fillId="0" borderId="0" xfId="0" applyNumberFormat="1" applyFont="1" applyAlignment="1">
      <alignment horizontal="center" vertical="center"/>
    </xf>
    <xf numFmtId="49" fontId="26" fillId="0" borderId="0" xfId="0" applyNumberFormat="1" applyFont="1" applyAlignment="1" applyProtection="1">
      <alignment vertical="top"/>
      <protection locked="0"/>
    </xf>
    <xf numFmtId="0" fontId="71" fillId="0" borderId="0" xfId="0" applyFont="1"/>
    <xf numFmtId="0" fontId="72" fillId="0" borderId="0" xfId="0" applyFont="1"/>
    <xf numFmtId="0" fontId="73" fillId="0" borderId="0" xfId="0" applyFont="1"/>
    <xf numFmtId="3" fontId="26" fillId="0" borderId="0" xfId="0" applyNumberFormat="1" applyFont="1"/>
    <xf numFmtId="0" fontId="26" fillId="0" borderId="0" xfId="0" applyFont="1" applyAlignment="1">
      <alignment horizontal="center"/>
    </xf>
    <xf numFmtId="3" fontId="21" fillId="0" borderId="0" xfId="0" applyNumberFormat="1" applyFont="1"/>
    <xf numFmtId="3" fontId="74" fillId="0" borderId="0" xfId="0" applyNumberFormat="1" applyFont="1"/>
    <xf numFmtId="3" fontId="21" fillId="0" borderId="10" xfId="0" applyNumberFormat="1" applyFont="1" applyBorder="1"/>
    <xf numFmtId="3" fontId="57" fillId="0" borderId="0" xfId="0" applyNumberFormat="1" applyFont="1"/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textRotation="255"/>
    </xf>
    <xf numFmtId="0" fontId="10" fillId="0" borderId="6" xfId="0" applyFont="1" applyBorder="1" applyAlignment="1">
      <alignment horizontal="center" vertical="center" textRotation="255"/>
    </xf>
    <xf numFmtId="0" fontId="10" fillId="0" borderId="7" xfId="0" applyFont="1" applyBorder="1" applyAlignment="1">
      <alignment horizontal="center" vertical="center" textRotation="255"/>
    </xf>
    <xf numFmtId="0" fontId="4" fillId="0" borderId="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6" fillId="0" borderId="0" xfId="1" applyNumberFormat="1" applyFont="1" applyAlignment="1">
      <alignment horizontal="left" wrapText="1"/>
    </xf>
    <xf numFmtId="0" fontId="7" fillId="0" borderId="0" xfId="0" applyFont="1"/>
    <xf numFmtId="1" fontId="8" fillId="0" borderId="0" xfId="1" applyNumberFormat="1" applyFont="1" applyAlignment="1">
      <alignment horizontal="left" vertical="top" wrapText="1"/>
    </xf>
    <xf numFmtId="0" fontId="9" fillId="0" borderId="0" xfId="0" applyFont="1"/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0" fillId="0" borderId="6" xfId="0" applyBorder="1" applyAlignment="1">
      <alignment horizontal="center" wrapText="1"/>
    </xf>
    <xf numFmtId="0" fontId="0" fillId="0" borderId="7" xfId="0" applyBorder="1" applyAlignment="1">
      <alignment horizontal="center" wrapText="1"/>
    </xf>
  </cellXfs>
  <cellStyles count="4">
    <cellStyle name="Гиперссылка" xfId="2" builtinId="8"/>
    <cellStyle name="Обычный" xfId="0" builtinId="0"/>
    <cellStyle name="Обычный_Dod5 2" xfId="1"/>
    <cellStyle name="Обычный_ZV1PIV98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815340</xdr:colOff>
      <xdr:row>0</xdr:row>
      <xdr:rowOff>0</xdr:rowOff>
    </xdr:from>
    <xdr:to>
      <xdr:col>15</xdr:col>
      <xdr:colOff>274318</xdr:colOff>
      <xdr:row>0</xdr:row>
      <xdr:rowOff>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3082290" y="0"/>
          <a:ext cx="12089128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6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Розподіл видатків ____________бюджету на 2002 рік</a:t>
          </a:r>
        </a:p>
        <a:p>
          <a:pPr algn="ctr" rtl="0">
            <a:defRPr sz="1000"/>
          </a:pPr>
          <a:r>
            <a:rPr lang="ru-RU" sz="16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за головними розпорядниками коштів</a:t>
          </a:r>
        </a:p>
        <a:p>
          <a:pPr algn="ctr" rtl="0">
            <a:defRPr sz="1000"/>
          </a:pPr>
          <a:endParaRPr lang="ru-RU" sz="16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5</xdr:col>
      <xdr:colOff>215878</xdr:colOff>
      <xdr:row>2</xdr:row>
      <xdr:rowOff>197069</xdr:rowOff>
    </xdr:from>
    <xdr:to>
      <xdr:col>13</xdr:col>
      <xdr:colOff>54741</xdr:colOff>
      <xdr:row>2</xdr:row>
      <xdr:rowOff>941551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2482828" y="625694"/>
          <a:ext cx="10602113" cy="639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9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Розподіл</a:t>
          </a:r>
        </a:p>
        <a:p>
          <a:pPr algn="ctr" rtl="0">
            <a:defRPr sz="1000"/>
          </a:pPr>
          <a:r>
            <a:rPr lang="ru-RU" sz="19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видатків бюджету Вараської міської територіальної громади на 2026 рік</a:t>
          </a:r>
        </a:p>
      </xdr:txBody>
    </xdr:sp>
    <xdr:clientData/>
  </xdr:twoCellAnchor>
  <xdr:oneCellAnchor>
    <xdr:from>
      <xdr:col>13</xdr:col>
      <xdr:colOff>563880</xdr:colOff>
      <xdr:row>0</xdr:row>
      <xdr:rowOff>0</xdr:rowOff>
    </xdr:from>
    <xdr:ext cx="3242559" cy="1206150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13594080" y="0"/>
          <a:ext cx="3242559" cy="1206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1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Додаток 3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ru-RU" sz="16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  <a:t>до наказу начальника Вараської міської військової адміністрації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ru-RU" sz="16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  <a:t>___________202</a:t>
          </a:r>
          <a:r>
            <a:rPr kumimoji="0" lang="en-US" sz="16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  <a:t>6</a:t>
          </a:r>
          <a:r>
            <a:rPr kumimoji="0" lang="ru-RU" sz="16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  <a:t> року  №_________</a:t>
          </a:r>
        </a:p>
        <a:p>
          <a:pPr algn="l" rtl="0">
            <a:defRPr sz="1000"/>
          </a:pPr>
          <a:endParaRPr lang="ru-RU" sz="14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P299"/>
  <sheetViews>
    <sheetView showZeros="0" tabSelected="1" view="pageBreakPreview" topLeftCell="B140" zoomScale="87" zoomScaleNormal="90" zoomScaleSheetLayoutView="87" workbookViewId="0">
      <selection activeCell="I57" sqref="I57"/>
    </sheetView>
  </sheetViews>
  <sheetFormatPr defaultRowHeight="12.75" x14ac:dyDescent="0.2"/>
  <cols>
    <col min="1" max="1" width="0" hidden="1" customWidth="1"/>
    <col min="2" max="2" width="0.7109375" customWidth="1"/>
    <col min="3" max="3" width="12" customWidth="1"/>
    <col min="4" max="4" width="11" customWidth="1"/>
    <col min="5" max="5" width="10.28515625" style="1" customWidth="1"/>
    <col min="6" max="6" width="52.7109375" style="2" customWidth="1"/>
    <col min="7" max="7" width="17.42578125" style="3" customWidth="1"/>
    <col min="8" max="8" width="16.140625" style="4" customWidth="1"/>
    <col min="9" max="9" width="16.28515625" customWidth="1"/>
    <col min="10" max="10" width="14.85546875" customWidth="1"/>
    <col min="11" max="11" width="15" customWidth="1"/>
    <col min="12" max="12" width="14.7109375" style="5" customWidth="1"/>
    <col min="13" max="13" width="14.28515625" style="5" customWidth="1"/>
    <col min="14" max="14" width="15.5703125" customWidth="1"/>
    <col min="15" max="15" width="12.42578125" customWidth="1"/>
    <col min="16" max="16" width="9.85546875" customWidth="1"/>
    <col min="17" max="17" width="15.42578125" customWidth="1"/>
    <col min="18" max="18" width="13.42578125" hidden="1" customWidth="1"/>
    <col min="19" max="19" width="1.85546875" hidden="1" customWidth="1"/>
    <col min="20" max="20" width="17.85546875" style="4" customWidth="1"/>
    <col min="21" max="21" width="4.28515625" customWidth="1"/>
    <col min="22" max="22" width="21.7109375" hidden="1" customWidth="1"/>
    <col min="23" max="23" width="14.85546875" hidden="1" customWidth="1"/>
    <col min="24" max="25" width="4.28515625" hidden="1" customWidth="1"/>
    <col min="26" max="26" width="17.42578125" hidden="1" customWidth="1"/>
    <col min="27" max="27" width="8.85546875" hidden="1" customWidth="1"/>
    <col min="28" max="28" width="12.85546875" hidden="1" customWidth="1"/>
    <col min="29" max="29" width="1" hidden="1" customWidth="1"/>
    <col min="30" max="30" width="1.5703125" hidden="1" customWidth="1"/>
    <col min="31" max="31" width="9.140625" hidden="1" customWidth="1"/>
    <col min="32" max="39" width="0" hidden="1" customWidth="1"/>
  </cols>
  <sheetData>
    <row r="2" spans="3:22" ht="21.2" customHeight="1" x14ac:dyDescent="0.2"/>
    <row r="3" spans="3:22" ht="66" customHeight="1" x14ac:dyDescent="0.25">
      <c r="F3" s="6"/>
      <c r="G3" s="7"/>
      <c r="H3" s="8"/>
      <c r="I3" s="9"/>
      <c r="J3" s="9"/>
      <c r="K3" s="9"/>
      <c r="L3" s="10"/>
      <c r="M3" s="10"/>
      <c r="N3" s="9"/>
      <c r="O3" s="9"/>
      <c r="T3" s="11"/>
    </row>
    <row r="4" spans="3:22" ht="19.5" customHeight="1" x14ac:dyDescent="0.3">
      <c r="C4" s="238" t="s">
        <v>0</v>
      </c>
      <c r="D4" s="239"/>
      <c r="F4" s="6"/>
      <c r="G4" s="7"/>
      <c r="H4" s="8"/>
      <c r="I4" s="9"/>
      <c r="J4" s="9"/>
      <c r="K4" s="9"/>
      <c r="L4" s="10"/>
      <c r="M4" s="10"/>
      <c r="N4" s="9"/>
      <c r="O4" s="9"/>
      <c r="T4" s="11"/>
    </row>
    <row r="5" spans="3:22" ht="22.7" customHeight="1" x14ac:dyDescent="0.25">
      <c r="C5" s="240" t="s">
        <v>1</v>
      </c>
      <c r="D5" s="241"/>
      <c r="F5" s="6"/>
      <c r="G5" s="7"/>
      <c r="H5" s="8"/>
      <c r="I5" s="9"/>
      <c r="J5" s="9"/>
      <c r="K5" s="9"/>
      <c r="L5" s="10"/>
      <c r="M5" s="10"/>
      <c r="N5" s="9"/>
      <c r="O5" s="9"/>
      <c r="T5" s="12" t="s">
        <v>2</v>
      </c>
    </row>
    <row r="6" spans="3:22" ht="7.5" customHeight="1" x14ac:dyDescent="0.25">
      <c r="F6" s="6"/>
      <c r="G6" s="7"/>
      <c r="H6" s="8"/>
      <c r="I6" s="9"/>
      <c r="J6" s="9"/>
      <c r="K6" s="9"/>
      <c r="L6" s="10"/>
      <c r="M6" s="10"/>
      <c r="N6" s="9"/>
      <c r="O6" s="9"/>
      <c r="T6" s="11"/>
    </row>
    <row r="7" spans="3:22" ht="23.25" customHeight="1" x14ac:dyDescent="0.2">
      <c r="C7" s="242" t="s">
        <v>3</v>
      </c>
      <c r="D7" s="244" t="s">
        <v>4</v>
      </c>
      <c r="E7" s="244" t="s">
        <v>5</v>
      </c>
      <c r="F7" s="237" t="s">
        <v>6</v>
      </c>
      <c r="G7" s="215" t="s">
        <v>7</v>
      </c>
      <c r="H7" s="216"/>
      <c r="I7" s="216"/>
      <c r="J7" s="216"/>
      <c r="K7" s="217"/>
      <c r="L7" s="215" t="s">
        <v>8</v>
      </c>
      <c r="M7" s="216"/>
      <c r="N7" s="216"/>
      <c r="O7" s="216"/>
      <c r="P7" s="216"/>
      <c r="Q7" s="216"/>
      <c r="R7" s="216"/>
      <c r="S7" s="218"/>
      <c r="T7" s="219" t="s">
        <v>9</v>
      </c>
    </row>
    <row r="8" spans="3:22" ht="19.5" customHeight="1" x14ac:dyDescent="0.2">
      <c r="C8" s="243"/>
      <c r="D8" s="245"/>
      <c r="E8" s="245"/>
      <c r="F8" s="233"/>
      <c r="G8" s="222" t="s">
        <v>10</v>
      </c>
      <c r="H8" s="225" t="s">
        <v>11</v>
      </c>
      <c r="I8" s="227" t="s">
        <v>12</v>
      </c>
      <c r="J8" s="228"/>
      <c r="K8" s="225" t="s">
        <v>13</v>
      </c>
      <c r="L8" s="230" t="s">
        <v>10</v>
      </c>
      <c r="M8" s="213" t="s">
        <v>14</v>
      </c>
      <c r="N8" s="225" t="s">
        <v>11</v>
      </c>
      <c r="O8" s="227" t="s">
        <v>12</v>
      </c>
      <c r="P8" s="228"/>
      <c r="Q8" s="225" t="s">
        <v>13</v>
      </c>
      <c r="R8" s="235" t="s">
        <v>12</v>
      </c>
      <c r="S8" s="236"/>
      <c r="T8" s="220"/>
    </row>
    <row r="9" spans="3:22" ht="12.75" customHeight="1" x14ac:dyDescent="0.2">
      <c r="C9" s="243"/>
      <c r="D9" s="245"/>
      <c r="E9" s="245"/>
      <c r="F9" s="233"/>
      <c r="G9" s="223"/>
      <c r="H9" s="226"/>
      <c r="I9" s="213" t="s">
        <v>15</v>
      </c>
      <c r="J9" s="213" t="s">
        <v>16</v>
      </c>
      <c r="K9" s="229"/>
      <c r="L9" s="231"/>
      <c r="M9" s="233"/>
      <c r="N9" s="226"/>
      <c r="O9" s="213" t="s">
        <v>17</v>
      </c>
      <c r="P9" s="213" t="s">
        <v>18</v>
      </c>
      <c r="Q9" s="229"/>
      <c r="R9" s="213" t="s">
        <v>19</v>
      </c>
      <c r="S9" s="13" t="s">
        <v>12</v>
      </c>
      <c r="T9" s="220"/>
    </row>
    <row r="10" spans="3:22" ht="96.75" customHeight="1" x14ac:dyDescent="0.2">
      <c r="C10" s="243"/>
      <c r="D10" s="246"/>
      <c r="E10" s="246"/>
      <c r="F10" s="234"/>
      <c r="G10" s="224"/>
      <c r="H10" s="226"/>
      <c r="I10" s="214"/>
      <c r="J10" s="214"/>
      <c r="K10" s="229"/>
      <c r="L10" s="232"/>
      <c r="M10" s="234"/>
      <c r="N10" s="226"/>
      <c r="O10" s="214"/>
      <c r="P10" s="214"/>
      <c r="Q10" s="229"/>
      <c r="R10" s="214"/>
      <c r="S10" s="14" t="s">
        <v>20</v>
      </c>
      <c r="T10" s="221"/>
    </row>
    <row r="11" spans="3:22" ht="15.75" customHeight="1" x14ac:dyDescent="0.2">
      <c r="C11" s="15">
        <v>1</v>
      </c>
      <c r="D11" s="15" t="s">
        <v>21</v>
      </c>
      <c r="E11" s="16">
        <v>3</v>
      </c>
      <c r="F11" s="16">
        <v>4</v>
      </c>
      <c r="G11" s="16">
        <v>5</v>
      </c>
      <c r="H11" s="14">
        <v>6</v>
      </c>
      <c r="I11" s="14">
        <v>7</v>
      </c>
      <c r="J11" s="14">
        <v>8</v>
      </c>
      <c r="K11" s="16">
        <v>9</v>
      </c>
      <c r="L11" s="14">
        <v>10</v>
      </c>
      <c r="M11" s="14">
        <v>11</v>
      </c>
      <c r="N11" s="14">
        <v>12</v>
      </c>
      <c r="O11" s="14">
        <v>13</v>
      </c>
      <c r="P11" s="14">
        <v>14</v>
      </c>
      <c r="Q11" s="14">
        <v>15</v>
      </c>
      <c r="R11" s="14">
        <v>15</v>
      </c>
      <c r="S11" s="14">
        <v>15</v>
      </c>
      <c r="T11" s="16">
        <v>16</v>
      </c>
    </row>
    <row r="12" spans="3:22" s="21" customFormat="1" ht="40.5" customHeight="1" x14ac:dyDescent="0.3">
      <c r="C12" s="17" t="s">
        <v>22</v>
      </c>
      <c r="D12" s="17"/>
      <c r="E12" s="17"/>
      <c r="F12" s="18" t="s">
        <v>23</v>
      </c>
      <c r="G12" s="19">
        <f t="shared" ref="G12:T12" si="0">SUM(G13)</f>
        <v>121226000</v>
      </c>
      <c r="H12" s="20">
        <f t="shared" si="0"/>
        <v>102516000</v>
      </c>
      <c r="I12" s="20">
        <f t="shared" si="0"/>
        <v>56321160</v>
      </c>
      <c r="J12" s="20">
        <f t="shared" si="0"/>
        <v>2409468</v>
      </c>
      <c r="K12" s="20">
        <f t="shared" si="0"/>
        <v>18710000</v>
      </c>
      <c r="L12" s="20">
        <f t="shared" si="0"/>
        <v>13400</v>
      </c>
      <c r="M12" s="20">
        <f t="shared" si="0"/>
        <v>0</v>
      </c>
      <c r="N12" s="20">
        <f t="shared" si="0"/>
        <v>13400</v>
      </c>
      <c r="O12" s="20">
        <f t="shared" si="0"/>
        <v>0</v>
      </c>
      <c r="P12" s="20">
        <f t="shared" si="0"/>
        <v>0</v>
      </c>
      <c r="Q12" s="20">
        <f t="shared" si="0"/>
        <v>0</v>
      </c>
      <c r="R12" s="20">
        <f t="shared" si="0"/>
        <v>0</v>
      </c>
      <c r="S12" s="20">
        <f t="shared" si="0"/>
        <v>0</v>
      </c>
      <c r="T12" s="20">
        <f t="shared" si="0"/>
        <v>121239400</v>
      </c>
      <c r="V12" s="22"/>
    </row>
    <row r="13" spans="3:22" s="23" customFormat="1" ht="42.75" customHeight="1" x14ac:dyDescent="0.3">
      <c r="C13" s="17" t="s">
        <v>24</v>
      </c>
      <c r="D13" s="17"/>
      <c r="E13" s="17"/>
      <c r="F13" s="18" t="s">
        <v>23</v>
      </c>
      <c r="G13" s="19">
        <f t="shared" ref="G13:T13" si="1">SUM(G14:G29)</f>
        <v>121226000</v>
      </c>
      <c r="H13" s="19">
        <f t="shared" si="1"/>
        <v>102516000</v>
      </c>
      <c r="I13" s="19">
        <f t="shared" si="1"/>
        <v>56321160</v>
      </c>
      <c r="J13" s="19">
        <f t="shared" si="1"/>
        <v>2409468</v>
      </c>
      <c r="K13" s="19">
        <f t="shared" si="1"/>
        <v>18710000</v>
      </c>
      <c r="L13" s="19">
        <f t="shared" si="1"/>
        <v>13400</v>
      </c>
      <c r="M13" s="19">
        <f t="shared" si="1"/>
        <v>0</v>
      </c>
      <c r="N13" s="19">
        <f t="shared" si="1"/>
        <v>13400</v>
      </c>
      <c r="O13" s="19">
        <f t="shared" si="1"/>
        <v>0</v>
      </c>
      <c r="P13" s="19">
        <f t="shared" si="1"/>
        <v>0</v>
      </c>
      <c r="Q13" s="19">
        <f t="shared" si="1"/>
        <v>0</v>
      </c>
      <c r="R13" s="19">
        <f t="shared" si="1"/>
        <v>0</v>
      </c>
      <c r="S13" s="19">
        <f t="shared" si="1"/>
        <v>0</v>
      </c>
      <c r="T13" s="19">
        <f t="shared" si="1"/>
        <v>121239400</v>
      </c>
      <c r="V13" s="22">
        <f>SUM(G13,L13)</f>
        <v>121239400</v>
      </c>
    </row>
    <row r="14" spans="3:22" s="23" customFormat="1" ht="97.5" customHeight="1" x14ac:dyDescent="0.3">
      <c r="C14" s="24" t="s">
        <v>25</v>
      </c>
      <c r="D14" s="24" t="s">
        <v>26</v>
      </c>
      <c r="E14" s="24" t="s">
        <v>27</v>
      </c>
      <c r="F14" s="25" t="s">
        <v>28</v>
      </c>
      <c r="G14" s="26">
        <f t="shared" ref="G14:G29" si="2">SUM(H14,K14)</f>
        <v>71684250</v>
      </c>
      <c r="H14" s="27">
        <v>68724250</v>
      </c>
      <c r="I14" s="27">
        <v>50571000</v>
      </c>
      <c r="J14" s="27">
        <v>2165375</v>
      </c>
      <c r="K14" s="27">
        <v>2960000</v>
      </c>
      <c r="L14" s="28">
        <f>SUM(N14,Q14)</f>
        <v>13400</v>
      </c>
      <c r="M14" s="28"/>
      <c r="N14" s="29">
        <v>13400</v>
      </c>
      <c r="O14" s="29"/>
      <c r="P14" s="29"/>
      <c r="Q14" s="28"/>
      <c r="R14" s="27"/>
      <c r="S14" s="27"/>
      <c r="T14" s="28">
        <f t="shared" ref="T14:T29" si="3">SUM(G14,L14)</f>
        <v>71697650</v>
      </c>
    </row>
    <row r="15" spans="3:22" s="23" customFormat="1" ht="57.75" customHeight="1" x14ac:dyDescent="0.3">
      <c r="C15" s="24" t="s">
        <v>29</v>
      </c>
      <c r="D15" s="24" t="s">
        <v>30</v>
      </c>
      <c r="E15" s="24" t="s">
        <v>27</v>
      </c>
      <c r="F15" s="30" t="s">
        <v>31</v>
      </c>
      <c r="G15" s="26">
        <f t="shared" si="2"/>
        <v>7208860</v>
      </c>
      <c r="H15" s="26">
        <v>7208860</v>
      </c>
      <c r="I15" s="27">
        <v>5750160</v>
      </c>
      <c r="J15" s="27">
        <v>98053</v>
      </c>
      <c r="K15" s="27"/>
      <c r="L15" s="28">
        <f t="shared" ref="L15:L29" si="4">SUM(N15,Q15)</f>
        <v>0</v>
      </c>
      <c r="M15" s="28"/>
      <c r="N15" s="29"/>
      <c r="O15" s="29"/>
      <c r="P15" s="29"/>
      <c r="Q15" s="28"/>
      <c r="R15" s="27"/>
      <c r="S15" s="27"/>
      <c r="T15" s="28">
        <f t="shared" si="3"/>
        <v>7208860</v>
      </c>
    </row>
    <row r="16" spans="3:22" s="23" customFormat="1" ht="30.75" customHeight="1" x14ac:dyDescent="0.3">
      <c r="C16" s="24" t="s">
        <v>32</v>
      </c>
      <c r="D16" s="24" t="s">
        <v>33</v>
      </c>
      <c r="E16" s="24" t="s">
        <v>34</v>
      </c>
      <c r="F16" s="30" t="s">
        <v>35</v>
      </c>
      <c r="G16" s="26">
        <f t="shared" si="2"/>
        <v>1606100</v>
      </c>
      <c r="H16" s="26">
        <v>1606100</v>
      </c>
      <c r="I16" s="27"/>
      <c r="J16" s="27"/>
      <c r="K16" s="27"/>
      <c r="L16" s="28">
        <f t="shared" si="4"/>
        <v>0</v>
      </c>
      <c r="M16" s="28"/>
      <c r="N16" s="29"/>
      <c r="O16" s="29"/>
      <c r="P16" s="29"/>
      <c r="Q16" s="28"/>
      <c r="R16" s="27"/>
      <c r="S16" s="27"/>
      <c r="T16" s="28">
        <f t="shared" si="3"/>
        <v>1606100</v>
      </c>
    </row>
    <row r="17" spans="3:22" s="23" customFormat="1" ht="30.75" customHeight="1" x14ac:dyDescent="0.3">
      <c r="C17" s="24" t="s">
        <v>36</v>
      </c>
      <c r="D17" s="24" t="s">
        <v>37</v>
      </c>
      <c r="E17" s="24" t="s">
        <v>30</v>
      </c>
      <c r="F17" s="30" t="s">
        <v>38</v>
      </c>
      <c r="G17" s="26">
        <f t="shared" si="2"/>
        <v>15800</v>
      </c>
      <c r="H17" s="26">
        <v>15800</v>
      </c>
      <c r="I17" s="27"/>
      <c r="J17" s="27">
        <v>5640</v>
      </c>
      <c r="K17" s="27"/>
      <c r="L17" s="28">
        <f t="shared" si="4"/>
        <v>0</v>
      </c>
      <c r="M17" s="28"/>
      <c r="N17" s="29"/>
      <c r="O17" s="29"/>
      <c r="P17" s="29"/>
      <c r="Q17" s="28"/>
      <c r="R17" s="27"/>
      <c r="S17" s="27"/>
      <c r="T17" s="28">
        <f t="shared" si="3"/>
        <v>15800</v>
      </c>
    </row>
    <row r="18" spans="3:22" s="23" customFormat="1" ht="44.25" customHeight="1" x14ac:dyDescent="0.3">
      <c r="C18" s="24" t="s">
        <v>39</v>
      </c>
      <c r="D18" s="24" t="s">
        <v>40</v>
      </c>
      <c r="E18" s="24" t="s">
        <v>41</v>
      </c>
      <c r="F18" s="30" t="s">
        <v>42</v>
      </c>
      <c r="G18" s="26">
        <f t="shared" si="2"/>
        <v>242370</v>
      </c>
      <c r="H18" s="26">
        <v>242370</v>
      </c>
      <c r="I18" s="27"/>
      <c r="J18" s="27"/>
      <c r="K18" s="27"/>
      <c r="L18" s="28">
        <f t="shared" si="4"/>
        <v>0</v>
      </c>
      <c r="M18" s="28"/>
      <c r="N18" s="29"/>
      <c r="O18" s="29"/>
      <c r="P18" s="29"/>
      <c r="Q18" s="28"/>
      <c r="R18" s="27"/>
      <c r="S18" s="27"/>
      <c r="T18" s="28">
        <f t="shared" si="3"/>
        <v>242370</v>
      </c>
    </row>
    <row r="19" spans="3:22" s="23" customFormat="1" ht="30.75" customHeight="1" x14ac:dyDescent="0.3">
      <c r="C19" s="24" t="s">
        <v>43</v>
      </c>
      <c r="D19" s="24" t="s">
        <v>44</v>
      </c>
      <c r="E19" s="24" t="s">
        <v>45</v>
      </c>
      <c r="F19" s="30" t="s">
        <v>46</v>
      </c>
      <c r="G19" s="26">
        <f t="shared" si="2"/>
        <v>90000</v>
      </c>
      <c r="H19" s="26">
        <v>90000</v>
      </c>
      <c r="I19" s="27"/>
      <c r="J19" s="27"/>
      <c r="K19" s="27"/>
      <c r="L19" s="28">
        <f t="shared" si="4"/>
        <v>0</v>
      </c>
      <c r="M19" s="28"/>
      <c r="N19" s="29"/>
      <c r="O19" s="29"/>
      <c r="P19" s="29"/>
      <c r="Q19" s="28"/>
      <c r="R19" s="27"/>
      <c r="S19" s="27"/>
      <c r="T19" s="28">
        <f t="shared" si="3"/>
        <v>90000</v>
      </c>
    </row>
    <row r="20" spans="3:22" s="35" customFormat="1" ht="30.75" hidden="1" customHeight="1" x14ac:dyDescent="0.3">
      <c r="C20" s="31" t="s">
        <v>47</v>
      </c>
      <c r="D20" s="31" t="s">
        <v>48</v>
      </c>
      <c r="E20" s="31" t="s">
        <v>49</v>
      </c>
      <c r="F20" s="32" t="s">
        <v>50</v>
      </c>
      <c r="G20" s="33">
        <f t="shared" si="2"/>
        <v>0</v>
      </c>
      <c r="H20" s="33"/>
      <c r="I20" s="33"/>
      <c r="J20" s="33"/>
      <c r="K20" s="33"/>
      <c r="L20" s="34">
        <f t="shared" si="4"/>
        <v>0</v>
      </c>
      <c r="M20" s="34"/>
      <c r="N20" s="34"/>
      <c r="O20" s="34"/>
      <c r="P20" s="34"/>
      <c r="Q20" s="34"/>
      <c r="R20" s="33"/>
      <c r="S20" s="33"/>
      <c r="T20" s="34">
        <f t="shared" si="3"/>
        <v>0</v>
      </c>
    </row>
    <row r="21" spans="3:22" s="35" customFormat="1" ht="30.75" hidden="1" customHeight="1" x14ac:dyDescent="0.3">
      <c r="C21" s="31" t="s">
        <v>51</v>
      </c>
      <c r="D21" s="31" t="s">
        <v>52</v>
      </c>
      <c r="E21" s="31" t="s">
        <v>53</v>
      </c>
      <c r="F21" s="32" t="s">
        <v>54</v>
      </c>
      <c r="G21" s="33">
        <f t="shared" si="2"/>
        <v>0</v>
      </c>
      <c r="H21" s="33"/>
      <c r="I21" s="33"/>
      <c r="J21" s="33"/>
      <c r="K21" s="33"/>
      <c r="L21" s="34">
        <f t="shared" si="4"/>
        <v>0</v>
      </c>
      <c r="M21" s="34"/>
      <c r="N21" s="33"/>
      <c r="O21" s="33"/>
      <c r="P21" s="33"/>
      <c r="Q21" s="34"/>
      <c r="R21" s="33"/>
      <c r="S21" s="33"/>
      <c r="T21" s="34">
        <f t="shared" si="3"/>
        <v>0</v>
      </c>
    </row>
    <row r="22" spans="3:22" s="39" customFormat="1" ht="42" customHeight="1" x14ac:dyDescent="0.3">
      <c r="C22" s="36" t="s">
        <v>55</v>
      </c>
      <c r="D22" s="36" t="s">
        <v>56</v>
      </c>
      <c r="E22" s="36" t="s">
        <v>57</v>
      </c>
      <c r="F22" s="37" t="s">
        <v>58</v>
      </c>
      <c r="G22" s="26">
        <f t="shared" si="2"/>
        <v>88123</v>
      </c>
      <c r="H22" s="26">
        <v>88123</v>
      </c>
      <c r="I22" s="38"/>
      <c r="J22" s="38"/>
      <c r="K22" s="38"/>
      <c r="L22" s="28">
        <f t="shared" si="4"/>
        <v>0</v>
      </c>
      <c r="M22" s="28"/>
      <c r="N22" s="38"/>
      <c r="O22" s="38"/>
      <c r="P22" s="38"/>
      <c r="Q22" s="28"/>
      <c r="R22" s="38"/>
      <c r="S22" s="38"/>
      <c r="T22" s="28">
        <f t="shared" si="3"/>
        <v>88123</v>
      </c>
    </row>
    <row r="23" spans="3:22" s="21" customFormat="1" ht="60.75" customHeight="1" x14ac:dyDescent="0.3">
      <c r="C23" s="40" t="s">
        <v>59</v>
      </c>
      <c r="D23" s="24" t="s">
        <v>60</v>
      </c>
      <c r="E23" s="41" t="s">
        <v>61</v>
      </c>
      <c r="F23" s="42" t="s">
        <v>62</v>
      </c>
      <c r="G23" s="26">
        <f t="shared" si="2"/>
        <v>188597</v>
      </c>
      <c r="H23" s="26">
        <v>188597</v>
      </c>
      <c r="I23" s="43"/>
      <c r="J23" s="43"/>
      <c r="K23" s="43"/>
      <c r="L23" s="28">
        <f t="shared" si="4"/>
        <v>0</v>
      </c>
      <c r="M23" s="28"/>
      <c r="N23" s="43"/>
      <c r="O23" s="43"/>
      <c r="P23" s="43"/>
      <c r="Q23" s="28"/>
      <c r="R23" s="43"/>
      <c r="S23" s="43"/>
      <c r="T23" s="28">
        <f t="shared" si="3"/>
        <v>188597</v>
      </c>
    </row>
    <row r="24" spans="3:22" s="48" customFormat="1" ht="5.25" hidden="1" customHeight="1" x14ac:dyDescent="0.3">
      <c r="C24" s="44" t="s">
        <v>63</v>
      </c>
      <c r="D24" s="31" t="s">
        <v>64</v>
      </c>
      <c r="E24" s="45" t="s">
        <v>65</v>
      </c>
      <c r="F24" s="46" t="s">
        <v>66</v>
      </c>
      <c r="G24" s="33">
        <f t="shared" si="2"/>
        <v>0</v>
      </c>
      <c r="H24" s="33"/>
      <c r="I24" s="47"/>
      <c r="J24" s="47"/>
      <c r="K24" s="47"/>
      <c r="L24" s="34">
        <f t="shared" si="4"/>
        <v>0</v>
      </c>
      <c r="M24" s="34"/>
      <c r="N24" s="47"/>
      <c r="O24" s="47"/>
      <c r="P24" s="47"/>
      <c r="Q24" s="34"/>
      <c r="R24" s="47"/>
      <c r="S24" s="47"/>
      <c r="T24" s="34">
        <f t="shared" si="3"/>
        <v>0</v>
      </c>
    </row>
    <row r="25" spans="3:22" s="21" customFormat="1" ht="39.75" customHeight="1" x14ac:dyDescent="0.3">
      <c r="C25" s="40" t="s">
        <v>67</v>
      </c>
      <c r="D25" s="24" t="s">
        <v>68</v>
      </c>
      <c r="E25" s="41" t="s">
        <v>65</v>
      </c>
      <c r="F25" s="42" t="s">
        <v>69</v>
      </c>
      <c r="G25" s="26">
        <f t="shared" si="2"/>
        <v>1200000</v>
      </c>
      <c r="H25" s="26">
        <v>1200000</v>
      </c>
      <c r="I25" s="43"/>
      <c r="J25" s="43"/>
      <c r="K25" s="43"/>
      <c r="L25" s="28">
        <f t="shared" si="4"/>
        <v>0</v>
      </c>
      <c r="M25" s="28"/>
      <c r="N25" s="43"/>
      <c r="O25" s="43"/>
      <c r="P25" s="43"/>
      <c r="Q25" s="28"/>
      <c r="R25" s="43"/>
      <c r="S25" s="43"/>
      <c r="T25" s="28">
        <f t="shared" si="3"/>
        <v>1200000</v>
      </c>
    </row>
    <row r="26" spans="3:22" s="21" customFormat="1" ht="29.25" customHeight="1" x14ac:dyDescent="0.3">
      <c r="C26" s="41" t="s">
        <v>70</v>
      </c>
      <c r="D26" s="24" t="s">
        <v>71</v>
      </c>
      <c r="E26" s="41" t="s">
        <v>65</v>
      </c>
      <c r="F26" s="42" t="s">
        <v>72</v>
      </c>
      <c r="G26" s="26">
        <f t="shared" si="2"/>
        <v>150000</v>
      </c>
      <c r="H26" s="26">
        <v>150000</v>
      </c>
      <c r="I26" s="43"/>
      <c r="J26" s="43"/>
      <c r="K26" s="43"/>
      <c r="L26" s="28">
        <f t="shared" si="4"/>
        <v>0</v>
      </c>
      <c r="M26" s="28"/>
      <c r="N26" s="43"/>
      <c r="O26" s="43"/>
      <c r="P26" s="43"/>
      <c r="Q26" s="28"/>
      <c r="R26" s="43"/>
      <c r="S26" s="43"/>
      <c r="T26" s="28">
        <f t="shared" si="3"/>
        <v>150000</v>
      </c>
    </row>
    <row r="27" spans="3:22" s="21" customFormat="1" ht="30.75" customHeight="1" x14ac:dyDescent="0.3">
      <c r="C27" s="41" t="s">
        <v>73</v>
      </c>
      <c r="D27" s="24" t="s">
        <v>74</v>
      </c>
      <c r="E27" s="41" t="s">
        <v>65</v>
      </c>
      <c r="F27" s="42" t="s">
        <v>75</v>
      </c>
      <c r="G27" s="26">
        <f t="shared" si="2"/>
        <v>1111900</v>
      </c>
      <c r="H27" s="26">
        <v>1111900</v>
      </c>
      <c r="I27" s="43"/>
      <c r="J27" s="43">
        <v>140400</v>
      </c>
      <c r="K27" s="43"/>
      <c r="L27" s="28">
        <f t="shared" si="4"/>
        <v>0</v>
      </c>
      <c r="M27" s="28"/>
      <c r="N27" s="43"/>
      <c r="O27" s="43"/>
      <c r="P27" s="43"/>
      <c r="Q27" s="28"/>
      <c r="R27" s="43"/>
      <c r="S27" s="43"/>
      <c r="T27" s="28">
        <f t="shared" si="3"/>
        <v>1111900</v>
      </c>
    </row>
    <row r="28" spans="3:22" s="21" customFormat="1" ht="32.25" customHeight="1" x14ac:dyDescent="0.3">
      <c r="C28" s="24" t="s">
        <v>76</v>
      </c>
      <c r="D28" s="24" t="s">
        <v>77</v>
      </c>
      <c r="E28" s="24" t="s">
        <v>33</v>
      </c>
      <c r="F28" s="37" t="s">
        <v>78</v>
      </c>
      <c r="G28" s="26">
        <f t="shared" si="2"/>
        <v>1000000</v>
      </c>
      <c r="H28" s="26">
        <v>1000000</v>
      </c>
      <c r="I28" s="43"/>
      <c r="J28" s="43"/>
      <c r="K28" s="43"/>
      <c r="L28" s="26">
        <f t="shared" si="4"/>
        <v>0</v>
      </c>
      <c r="M28" s="26"/>
      <c r="N28" s="43"/>
      <c r="O28" s="43"/>
      <c r="P28" s="43"/>
      <c r="Q28" s="26"/>
      <c r="R28" s="43"/>
      <c r="S28" s="43"/>
      <c r="T28" s="26">
        <f t="shared" si="3"/>
        <v>1000000</v>
      </c>
    </row>
    <row r="29" spans="3:22" s="21" customFormat="1" ht="59.25" customHeight="1" x14ac:dyDescent="0.3">
      <c r="C29" s="24" t="s">
        <v>79</v>
      </c>
      <c r="D29" s="24" t="s">
        <v>80</v>
      </c>
      <c r="E29" s="24" t="s">
        <v>33</v>
      </c>
      <c r="F29" s="37" t="s">
        <v>81</v>
      </c>
      <c r="G29" s="26">
        <f t="shared" si="2"/>
        <v>36640000</v>
      </c>
      <c r="H29" s="26">
        <v>20890000</v>
      </c>
      <c r="I29" s="43"/>
      <c r="J29" s="43"/>
      <c r="K29" s="43">
        <v>15750000</v>
      </c>
      <c r="L29" s="26">
        <f t="shared" si="4"/>
        <v>0</v>
      </c>
      <c r="M29" s="26"/>
      <c r="N29" s="43"/>
      <c r="O29" s="43"/>
      <c r="P29" s="43"/>
      <c r="Q29" s="26"/>
      <c r="R29" s="43"/>
      <c r="S29" s="43"/>
      <c r="T29" s="26">
        <f t="shared" si="3"/>
        <v>36640000</v>
      </c>
    </row>
    <row r="30" spans="3:22" s="21" customFormat="1" ht="42.75" customHeight="1" x14ac:dyDescent="0.3">
      <c r="C30" s="49" t="s">
        <v>82</v>
      </c>
      <c r="D30" s="49"/>
      <c r="E30" s="49"/>
      <c r="F30" s="50" t="s">
        <v>83</v>
      </c>
      <c r="G30" s="51">
        <f t="shared" ref="G30:T30" si="5">SUM(G31)</f>
        <v>620797700</v>
      </c>
      <c r="H30" s="51">
        <f t="shared" si="5"/>
        <v>620797700</v>
      </c>
      <c r="I30" s="51">
        <f t="shared" si="5"/>
        <v>433119379</v>
      </c>
      <c r="J30" s="51">
        <f t="shared" si="5"/>
        <v>33372153</v>
      </c>
      <c r="K30" s="51">
        <f t="shared" si="5"/>
        <v>0</v>
      </c>
      <c r="L30" s="51">
        <f t="shared" si="5"/>
        <v>13313632</v>
      </c>
      <c r="M30" s="51">
        <f t="shared" si="5"/>
        <v>0</v>
      </c>
      <c r="N30" s="51">
        <f t="shared" si="5"/>
        <v>13313632</v>
      </c>
      <c r="O30" s="51">
        <f t="shared" si="5"/>
        <v>0</v>
      </c>
      <c r="P30" s="51">
        <f t="shared" si="5"/>
        <v>44178</v>
      </c>
      <c r="Q30" s="51">
        <f t="shared" si="5"/>
        <v>0</v>
      </c>
      <c r="R30" s="51">
        <f t="shared" si="5"/>
        <v>0</v>
      </c>
      <c r="S30" s="51">
        <f t="shared" si="5"/>
        <v>0</v>
      </c>
      <c r="T30" s="51">
        <f t="shared" si="5"/>
        <v>634111332</v>
      </c>
      <c r="V30" s="22"/>
    </row>
    <row r="31" spans="3:22" s="23" customFormat="1" ht="41.25" customHeight="1" x14ac:dyDescent="0.3">
      <c r="C31" s="49" t="s">
        <v>84</v>
      </c>
      <c r="D31" s="49"/>
      <c r="E31" s="49"/>
      <c r="F31" s="50" t="s">
        <v>83</v>
      </c>
      <c r="G31" s="51">
        <f>SUM(G32:G56)</f>
        <v>620797700</v>
      </c>
      <c r="H31" s="51">
        <f t="shared" ref="H31:T31" si="6">SUM(H32:H56)</f>
        <v>620797700</v>
      </c>
      <c r="I31" s="51">
        <f t="shared" si="6"/>
        <v>433119379</v>
      </c>
      <c r="J31" s="51">
        <f t="shared" si="6"/>
        <v>33372153</v>
      </c>
      <c r="K31" s="51">
        <f t="shared" si="6"/>
        <v>0</v>
      </c>
      <c r="L31" s="51">
        <f t="shared" si="6"/>
        <v>13313632</v>
      </c>
      <c r="M31" s="51">
        <f t="shared" si="6"/>
        <v>0</v>
      </c>
      <c r="N31" s="51">
        <f t="shared" si="6"/>
        <v>13313632</v>
      </c>
      <c r="O31" s="51">
        <f t="shared" si="6"/>
        <v>0</v>
      </c>
      <c r="P31" s="51">
        <f t="shared" si="6"/>
        <v>44178</v>
      </c>
      <c r="Q31" s="51">
        <f t="shared" si="6"/>
        <v>0</v>
      </c>
      <c r="R31" s="51">
        <f t="shared" si="6"/>
        <v>0</v>
      </c>
      <c r="S31" s="51">
        <f t="shared" si="6"/>
        <v>0</v>
      </c>
      <c r="T31" s="51">
        <f t="shared" si="6"/>
        <v>634111332</v>
      </c>
      <c r="V31" s="52">
        <f>SUM(G31,L31)</f>
        <v>634111332</v>
      </c>
    </row>
    <row r="32" spans="3:22" s="23" customFormat="1" ht="57" customHeight="1" x14ac:dyDescent="0.3">
      <c r="C32" s="53" t="s">
        <v>85</v>
      </c>
      <c r="D32" s="53" t="s">
        <v>30</v>
      </c>
      <c r="E32" s="53" t="s">
        <v>27</v>
      </c>
      <c r="F32" s="30" t="s">
        <v>31</v>
      </c>
      <c r="G32" s="54">
        <f t="shared" ref="G32:G51" si="7">SUM(H32,K32)</f>
        <v>5713865</v>
      </c>
      <c r="H32" s="54">
        <v>5713865</v>
      </c>
      <c r="I32" s="54">
        <v>4620217</v>
      </c>
      <c r="J32" s="55"/>
      <c r="K32" s="55"/>
      <c r="L32" s="56">
        <f t="shared" ref="L32:L54" si="8">SUM(N32,Q32)</f>
        <v>0</v>
      </c>
      <c r="M32" s="56"/>
      <c r="N32" s="55"/>
      <c r="O32" s="55"/>
      <c r="P32" s="55"/>
      <c r="Q32" s="56"/>
      <c r="R32" s="56"/>
      <c r="S32" s="56"/>
      <c r="T32" s="56">
        <f t="shared" ref="T32:T54" si="9">SUM(G32,L32)</f>
        <v>5713865</v>
      </c>
    </row>
    <row r="33" spans="3:38" s="21" customFormat="1" ht="28.5" customHeight="1" x14ac:dyDescent="0.3">
      <c r="C33" s="53" t="s">
        <v>86</v>
      </c>
      <c r="D33" s="53" t="s">
        <v>87</v>
      </c>
      <c r="E33" s="57" t="s">
        <v>88</v>
      </c>
      <c r="F33" s="25" t="s">
        <v>89</v>
      </c>
      <c r="G33" s="54">
        <f t="shared" si="7"/>
        <v>179932972</v>
      </c>
      <c r="H33" s="54">
        <v>179932972</v>
      </c>
      <c r="I33" s="54">
        <v>128812469</v>
      </c>
      <c r="J33" s="55">
        <v>11415537</v>
      </c>
      <c r="K33" s="55"/>
      <c r="L33" s="56">
        <f t="shared" si="8"/>
        <v>7926070</v>
      </c>
      <c r="M33" s="56"/>
      <c r="N33" s="55">
        <v>7926070</v>
      </c>
      <c r="O33" s="55"/>
      <c r="P33" s="55"/>
      <c r="Q33" s="56"/>
      <c r="R33" s="56"/>
      <c r="S33" s="56"/>
      <c r="T33" s="56">
        <f t="shared" si="9"/>
        <v>187859042</v>
      </c>
    </row>
    <row r="34" spans="3:38" s="60" customFormat="1" ht="57.75" customHeight="1" x14ac:dyDescent="0.3">
      <c r="C34" s="53" t="s">
        <v>90</v>
      </c>
      <c r="D34" s="53" t="s">
        <v>91</v>
      </c>
      <c r="E34" s="57" t="s">
        <v>92</v>
      </c>
      <c r="F34" s="25" t="s">
        <v>93</v>
      </c>
      <c r="G34" s="54">
        <f t="shared" si="7"/>
        <v>191618873</v>
      </c>
      <c r="H34" s="54">
        <v>191618873</v>
      </c>
      <c r="I34" s="54">
        <v>117303920</v>
      </c>
      <c r="J34" s="54">
        <v>20573783</v>
      </c>
      <c r="K34" s="54"/>
      <c r="L34" s="56">
        <f t="shared" si="8"/>
        <v>5256882</v>
      </c>
      <c r="M34" s="56"/>
      <c r="N34" s="56">
        <v>5256882</v>
      </c>
      <c r="O34" s="54"/>
      <c r="P34" s="54"/>
      <c r="Q34" s="54"/>
      <c r="R34" s="54"/>
      <c r="S34" s="54"/>
      <c r="T34" s="56">
        <f t="shared" si="9"/>
        <v>196875755</v>
      </c>
      <c r="U34" s="59"/>
      <c r="V34" s="59"/>
      <c r="W34" s="59"/>
      <c r="X34" s="59"/>
      <c r="Y34" s="59"/>
      <c r="Z34" s="59"/>
      <c r="AA34" s="59"/>
      <c r="AB34" s="59"/>
      <c r="AC34" s="59"/>
      <c r="AD34" s="59"/>
      <c r="AE34" s="59"/>
      <c r="AF34" s="59"/>
      <c r="AG34" s="59"/>
      <c r="AH34" s="59"/>
      <c r="AI34" s="59"/>
      <c r="AJ34" s="59"/>
      <c r="AK34" s="59"/>
      <c r="AL34" s="59"/>
    </row>
    <row r="35" spans="3:38" s="59" customFormat="1" ht="59.25" customHeight="1" x14ac:dyDescent="0.3">
      <c r="C35" s="53" t="s">
        <v>94</v>
      </c>
      <c r="D35" s="53" t="s">
        <v>95</v>
      </c>
      <c r="E35" s="57" t="s">
        <v>92</v>
      </c>
      <c r="F35" s="25" t="s">
        <v>96</v>
      </c>
      <c r="G35" s="54">
        <f t="shared" si="7"/>
        <v>170082100</v>
      </c>
      <c r="H35" s="54">
        <v>170082100</v>
      </c>
      <c r="I35" s="54">
        <v>139411560</v>
      </c>
      <c r="J35" s="54"/>
      <c r="K35" s="54"/>
      <c r="L35" s="56">
        <f t="shared" si="8"/>
        <v>0</v>
      </c>
      <c r="M35" s="54"/>
      <c r="N35" s="54"/>
      <c r="O35" s="54"/>
      <c r="P35" s="54"/>
      <c r="Q35" s="54"/>
      <c r="R35" s="54"/>
      <c r="S35" s="54"/>
      <c r="T35" s="56">
        <f t="shared" si="9"/>
        <v>170082100</v>
      </c>
    </row>
    <row r="36" spans="3:38" s="67" customFormat="1" ht="56.25" customHeight="1" x14ac:dyDescent="0.3">
      <c r="C36" s="53" t="s">
        <v>97</v>
      </c>
      <c r="D36" s="53" t="s">
        <v>98</v>
      </c>
      <c r="E36" s="53" t="s">
        <v>99</v>
      </c>
      <c r="F36" s="66" t="s">
        <v>100</v>
      </c>
      <c r="G36" s="54">
        <f t="shared" si="7"/>
        <v>13141851</v>
      </c>
      <c r="H36" s="54">
        <v>13141851</v>
      </c>
      <c r="I36" s="54">
        <v>9287142</v>
      </c>
      <c r="J36" s="56">
        <v>744786</v>
      </c>
      <c r="K36" s="56"/>
      <c r="L36" s="56">
        <f t="shared" si="8"/>
        <v>0</v>
      </c>
      <c r="M36" s="54"/>
      <c r="N36" s="56"/>
      <c r="O36" s="56"/>
      <c r="P36" s="56"/>
      <c r="Q36" s="54"/>
      <c r="R36" s="56"/>
      <c r="S36" s="56"/>
      <c r="T36" s="56">
        <f t="shared" si="9"/>
        <v>13141851</v>
      </c>
    </row>
    <row r="37" spans="3:38" s="21" customFormat="1" ht="36.75" customHeight="1" x14ac:dyDescent="0.3">
      <c r="C37" s="53" t="s">
        <v>101</v>
      </c>
      <c r="D37" s="53" t="s">
        <v>102</v>
      </c>
      <c r="E37" s="53" t="s">
        <v>103</v>
      </c>
      <c r="F37" s="25" t="s">
        <v>104</v>
      </c>
      <c r="G37" s="54">
        <f t="shared" si="7"/>
        <v>11823553</v>
      </c>
      <c r="H37" s="54">
        <v>11823553</v>
      </c>
      <c r="I37" s="54">
        <v>8880737</v>
      </c>
      <c r="J37" s="56">
        <v>300114</v>
      </c>
      <c r="K37" s="56"/>
      <c r="L37" s="56">
        <f t="shared" si="8"/>
        <v>0</v>
      </c>
      <c r="M37" s="54"/>
      <c r="N37" s="56"/>
      <c r="O37" s="56"/>
      <c r="P37" s="56"/>
      <c r="Q37" s="54"/>
      <c r="R37" s="56"/>
      <c r="S37" s="56"/>
      <c r="T37" s="56">
        <f t="shared" si="9"/>
        <v>11823553</v>
      </c>
    </row>
    <row r="38" spans="3:38" s="21" customFormat="1" ht="28.5" customHeight="1" x14ac:dyDescent="0.3">
      <c r="C38" s="53" t="s">
        <v>105</v>
      </c>
      <c r="D38" s="53" t="s">
        <v>106</v>
      </c>
      <c r="E38" s="53" t="s">
        <v>103</v>
      </c>
      <c r="F38" s="25" t="s">
        <v>107</v>
      </c>
      <c r="G38" s="54">
        <f t="shared" si="7"/>
        <v>7240</v>
      </c>
      <c r="H38" s="54">
        <v>7240</v>
      </c>
      <c r="I38" s="54"/>
      <c r="J38" s="56"/>
      <c r="K38" s="56"/>
      <c r="L38" s="56">
        <f t="shared" si="8"/>
        <v>0</v>
      </c>
      <c r="M38" s="56"/>
      <c r="N38" s="56"/>
      <c r="O38" s="56"/>
      <c r="P38" s="56"/>
      <c r="Q38" s="56"/>
      <c r="R38" s="56"/>
      <c r="S38" s="56"/>
      <c r="T38" s="56">
        <f t="shared" si="9"/>
        <v>7240</v>
      </c>
    </row>
    <row r="39" spans="3:38" s="21" customFormat="1" ht="54.75" customHeight="1" x14ac:dyDescent="0.3">
      <c r="C39" s="53" t="s">
        <v>108</v>
      </c>
      <c r="D39" s="53" t="s">
        <v>109</v>
      </c>
      <c r="E39" s="53" t="s">
        <v>103</v>
      </c>
      <c r="F39" s="66" t="s">
        <v>110</v>
      </c>
      <c r="G39" s="54">
        <f t="shared" si="7"/>
        <v>1524181</v>
      </c>
      <c r="H39" s="54">
        <v>1524181</v>
      </c>
      <c r="I39" s="54">
        <v>1199028</v>
      </c>
      <c r="J39" s="56"/>
      <c r="K39" s="56"/>
      <c r="L39" s="56">
        <f t="shared" si="8"/>
        <v>0</v>
      </c>
      <c r="M39" s="68"/>
      <c r="N39" s="56"/>
      <c r="O39" s="56"/>
      <c r="P39" s="56"/>
      <c r="Q39" s="68"/>
      <c r="R39" s="56"/>
      <c r="S39" s="56"/>
      <c r="T39" s="56">
        <f t="shared" si="9"/>
        <v>1524181</v>
      </c>
    </row>
    <row r="40" spans="3:38" s="21" customFormat="1" ht="53.25" customHeight="1" x14ac:dyDescent="0.3">
      <c r="C40" s="53" t="s">
        <v>111</v>
      </c>
      <c r="D40" s="53" t="s">
        <v>112</v>
      </c>
      <c r="E40" s="53" t="s">
        <v>103</v>
      </c>
      <c r="F40" s="66" t="s">
        <v>113</v>
      </c>
      <c r="G40" s="54">
        <f t="shared" si="7"/>
        <v>1234800</v>
      </c>
      <c r="H40" s="54">
        <v>1234800</v>
      </c>
      <c r="I40" s="54">
        <v>1012131</v>
      </c>
      <c r="J40" s="56"/>
      <c r="K40" s="56"/>
      <c r="L40" s="56">
        <f t="shared" si="8"/>
        <v>0</v>
      </c>
      <c r="M40" s="68"/>
      <c r="N40" s="56"/>
      <c r="O40" s="56"/>
      <c r="P40" s="56"/>
      <c r="Q40" s="68"/>
      <c r="R40" s="56"/>
      <c r="S40" s="56"/>
      <c r="T40" s="56">
        <f t="shared" si="9"/>
        <v>1234800</v>
      </c>
    </row>
    <row r="41" spans="3:38" s="21" customFormat="1" ht="44.25" customHeight="1" x14ac:dyDescent="0.3">
      <c r="C41" s="53" t="s">
        <v>114</v>
      </c>
      <c r="D41" s="53" t="s">
        <v>115</v>
      </c>
      <c r="E41" s="57" t="s">
        <v>103</v>
      </c>
      <c r="F41" s="25" t="s">
        <v>116</v>
      </c>
      <c r="G41" s="54">
        <f t="shared" si="7"/>
        <v>3641257</v>
      </c>
      <c r="H41" s="54">
        <v>3641257</v>
      </c>
      <c r="I41" s="54">
        <v>2925910</v>
      </c>
      <c r="J41" s="70"/>
      <c r="K41" s="70"/>
      <c r="L41" s="56">
        <f t="shared" si="8"/>
        <v>0</v>
      </c>
      <c r="M41" s="71"/>
      <c r="N41" s="70"/>
      <c r="O41" s="70"/>
      <c r="P41" s="70"/>
      <c r="Q41" s="71"/>
      <c r="R41" s="70"/>
      <c r="S41" s="70"/>
      <c r="T41" s="56">
        <f t="shared" si="9"/>
        <v>3641257</v>
      </c>
    </row>
    <row r="42" spans="3:38" s="80" customFormat="1" ht="120" customHeight="1" x14ac:dyDescent="0.35">
      <c r="C42" s="78" t="s">
        <v>117</v>
      </c>
      <c r="D42" s="78" t="s">
        <v>118</v>
      </c>
      <c r="E42" s="78" t="s">
        <v>103</v>
      </c>
      <c r="F42" s="199" t="s">
        <v>396</v>
      </c>
      <c r="G42" s="54">
        <f t="shared" si="7"/>
        <v>602700</v>
      </c>
      <c r="H42" s="54">
        <v>602700</v>
      </c>
      <c r="I42" s="54">
        <v>494016</v>
      </c>
      <c r="J42" s="200"/>
      <c r="K42" s="200"/>
      <c r="L42" s="56">
        <f t="shared" si="8"/>
        <v>0</v>
      </c>
      <c r="M42" s="201"/>
      <c r="N42" s="200"/>
      <c r="O42" s="200"/>
      <c r="P42" s="200"/>
      <c r="Q42" s="201"/>
      <c r="R42" s="200"/>
      <c r="S42" s="200"/>
      <c r="T42" s="56">
        <f t="shared" si="9"/>
        <v>602700</v>
      </c>
    </row>
    <row r="43" spans="3:38" s="75" customFormat="1" ht="44.45" hidden="1" customHeight="1" x14ac:dyDescent="0.35">
      <c r="C43" s="72" t="s">
        <v>119</v>
      </c>
      <c r="D43" s="72" t="s">
        <v>120</v>
      </c>
      <c r="E43" s="76" t="s">
        <v>103</v>
      </c>
      <c r="F43" s="77" t="s">
        <v>121</v>
      </c>
      <c r="G43" s="54">
        <f t="shared" si="7"/>
        <v>0</v>
      </c>
      <c r="H43" s="58"/>
      <c r="I43" s="58"/>
      <c r="J43" s="73"/>
      <c r="K43" s="73"/>
      <c r="L43" s="64">
        <f t="shared" si="8"/>
        <v>0</v>
      </c>
      <c r="M43" s="74"/>
      <c r="N43" s="73"/>
      <c r="O43" s="73"/>
      <c r="P43" s="73"/>
      <c r="Q43" s="74"/>
      <c r="R43" s="73"/>
      <c r="S43" s="73"/>
      <c r="T43" s="56">
        <f t="shared" si="9"/>
        <v>0</v>
      </c>
    </row>
    <row r="44" spans="3:38" s="75" customFormat="1" ht="99" hidden="1" customHeight="1" x14ac:dyDescent="0.3">
      <c r="C44" s="72" t="s">
        <v>122</v>
      </c>
      <c r="D44" s="72" t="s">
        <v>123</v>
      </c>
      <c r="E44" s="76" t="s">
        <v>103</v>
      </c>
      <c r="F44" s="77" t="s">
        <v>124</v>
      </c>
      <c r="G44" s="54">
        <f t="shared" si="7"/>
        <v>0</v>
      </c>
      <c r="H44" s="58"/>
      <c r="I44" s="58"/>
      <c r="J44" s="73"/>
      <c r="K44" s="73"/>
      <c r="L44" s="64">
        <f t="shared" si="8"/>
        <v>0</v>
      </c>
      <c r="M44" s="58"/>
      <c r="N44" s="58"/>
      <c r="O44" s="58"/>
      <c r="P44" s="58"/>
      <c r="Q44" s="58"/>
      <c r="R44" s="73"/>
      <c r="S44" s="73"/>
      <c r="T44" s="56">
        <f t="shared" si="9"/>
        <v>0</v>
      </c>
    </row>
    <row r="45" spans="3:38" s="75" customFormat="1" ht="98.45" hidden="1" customHeight="1" x14ac:dyDescent="0.3">
      <c r="C45" s="72" t="s">
        <v>125</v>
      </c>
      <c r="D45" s="72" t="s">
        <v>126</v>
      </c>
      <c r="E45" s="76" t="s">
        <v>103</v>
      </c>
      <c r="F45" s="77" t="s">
        <v>127</v>
      </c>
      <c r="G45" s="54">
        <f t="shared" si="7"/>
        <v>0</v>
      </c>
      <c r="H45" s="58"/>
      <c r="I45" s="58"/>
      <c r="J45" s="73"/>
      <c r="K45" s="73"/>
      <c r="L45" s="64">
        <f t="shared" si="8"/>
        <v>0</v>
      </c>
      <c r="M45" s="58"/>
      <c r="N45" s="58"/>
      <c r="O45" s="58"/>
      <c r="P45" s="58"/>
      <c r="Q45" s="58"/>
      <c r="R45" s="58"/>
      <c r="S45" s="58"/>
      <c r="T45" s="56">
        <f t="shared" si="9"/>
        <v>0</v>
      </c>
    </row>
    <row r="46" spans="3:38" s="75" customFormat="1" ht="177.75" hidden="1" customHeight="1" x14ac:dyDescent="0.3">
      <c r="C46" s="72" t="s">
        <v>128</v>
      </c>
      <c r="D46" s="72" t="s">
        <v>129</v>
      </c>
      <c r="E46" s="76" t="s">
        <v>103</v>
      </c>
      <c r="F46" s="77" t="s">
        <v>130</v>
      </c>
      <c r="G46" s="54">
        <f t="shared" si="7"/>
        <v>0</v>
      </c>
      <c r="H46" s="58"/>
      <c r="I46" s="58"/>
      <c r="J46" s="73"/>
      <c r="K46" s="73"/>
      <c r="L46" s="64">
        <f t="shared" si="8"/>
        <v>0</v>
      </c>
      <c r="M46" s="58"/>
      <c r="N46" s="58"/>
      <c r="O46" s="58"/>
      <c r="P46" s="58"/>
      <c r="Q46" s="58"/>
      <c r="R46" s="58"/>
      <c r="S46" s="58"/>
      <c r="T46" s="56">
        <f t="shared" si="9"/>
        <v>0</v>
      </c>
    </row>
    <row r="47" spans="3:38" s="75" customFormat="1" ht="173.25" hidden="1" customHeight="1" x14ac:dyDescent="0.3">
      <c r="C47" s="72" t="s">
        <v>131</v>
      </c>
      <c r="D47" s="72" t="s">
        <v>132</v>
      </c>
      <c r="E47" s="76" t="s">
        <v>103</v>
      </c>
      <c r="F47" s="77" t="s">
        <v>133</v>
      </c>
      <c r="G47" s="54">
        <f t="shared" si="7"/>
        <v>0</v>
      </c>
      <c r="H47" s="58"/>
      <c r="I47" s="58"/>
      <c r="J47" s="73"/>
      <c r="K47" s="73"/>
      <c r="L47" s="64">
        <f t="shared" si="8"/>
        <v>0</v>
      </c>
      <c r="M47" s="58"/>
      <c r="N47" s="58"/>
      <c r="O47" s="58"/>
      <c r="P47" s="58"/>
      <c r="Q47" s="58"/>
      <c r="R47" s="58"/>
      <c r="S47" s="58"/>
      <c r="T47" s="56">
        <f t="shared" si="9"/>
        <v>0</v>
      </c>
    </row>
    <row r="48" spans="3:38" s="75" customFormat="1" ht="132.75" hidden="1" customHeight="1" x14ac:dyDescent="0.3">
      <c r="C48" s="72" t="s">
        <v>134</v>
      </c>
      <c r="D48" s="72" t="s">
        <v>135</v>
      </c>
      <c r="E48" s="72" t="s">
        <v>103</v>
      </c>
      <c r="F48" s="77" t="s">
        <v>136</v>
      </c>
      <c r="G48" s="54">
        <f t="shared" si="7"/>
        <v>0</v>
      </c>
      <c r="H48" s="58"/>
      <c r="I48" s="58"/>
      <c r="J48" s="64"/>
      <c r="K48" s="64"/>
      <c r="L48" s="64">
        <f t="shared" si="8"/>
        <v>0</v>
      </c>
      <c r="M48" s="64"/>
      <c r="N48" s="64"/>
      <c r="O48" s="64"/>
      <c r="P48" s="64"/>
      <c r="Q48" s="64"/>
      <c r="R48" s="64"/>
      <c r="S48" s="64"/>
      <c r="T48" s="56">
        <f t="shared" si="9"/>
        <v>0</v>
      </c>
    </row>
    <row r="49" spans="3:22" s="75" customFormat="1" ht="133.5" hidden="1" customHeight="1" x14ac:dyDescent="0.3">
      <c r="C49" s="72" t="s">
        <v>137</v>
      </c>
      <c r="D49" s="72" t="s">
        <v>138</v>
      </c>
      <c r="E49" s="72" t="s">
        <v>103</v>
      </c>
      <c r="F49" s="77" t="s">
        <v>139</v>
      </c>
      <c r="G49" s="54">
        <f t="shared" si="7"/>
        <v>0</v>
      </c>
      <c r="H49" s="58"/>
      <c r="I49" s="58"/>
      <c r="J49" s="64"/>
      <c r="K49" s="64"/>
      <c r="L49" s="64">
        <f t="shared" si="8"/>
        <v>0</v>
      </c>
      <c r="M49" s="64"/>
      <c r="N49" s="64"/>
      <c r="O49" s="64"/>
      <c r="P49" s="64"/>
      <c r="Q49" s="64"/>
      <c r="R49" s="64"/>
      <c r="S49" s="64"/>
      <c r="T49" s="56">
        <f t="shared" si="9"/>
        <v>0</v>
      </c>
    </row>
    <row r="50" spans="3:22" s="75" customFormat="1" ht="81.75" hidden="1" customHeight="1" x14ac:dyDescent="0.35">
      <c r="C50" s="72" t="s">
        <v>140</v>
      </c>
      <c r="D50" s="72" t="s">
        <v>141</v>
      </c>
      <c r="E50" s="76" t="s">
        <v>103</v>
      </c>
      <c r="F50" s="77" t="s">
        <v>142</v>
      </c>
      <c r="G50" s="54">
        <f t="shared" si="7"/>
        <v>0</v>
      </c>
      <c r="H50" s="58"/>
      <c r="I50" s="58"/>
      <c r="J50" s="73"/>
      <c r="K50" s="73"/>
      <c r="L50" s="64">
        <f t="shared" si="8"/>
        <v>0</v>
      </c>
      <c r="M50" s="74"/>
      <c r="N50" s="58"/>
      <c r="O50" s="73"/>
      <c r="P50" s="73"/>
      <c r="Q50" s="74"/>
      <c r="R50" s="73"/>
      <c r="S50" s="73"/>
      <c r="T50" s="56">
        <f t="shared" si="9"/>
        <v>0</v>
      </c>
    </row>
    <row r="51" spans="3:22" s="80" customFormat="1" ht="56.25" customHeight="1" x14ac:dyDescent="0.3">
      <c r="C51" s="78" t="s">
        <v>143</v>
      </c>
      <c r="D51" s="78" t="s">
        <v>144</v>
      </c>
      <c r="E51" s="78" t="s">
        <v>145</v>
      </c>
      <c r="F51" s="79" t="s">
        <v>397</v>
      </c>
      <c r="G51" s="54">
        <f t="shared" si="7"/>
        <v>5070908</v>
      </c>
      <c r="H51" s="54">
        <v>5070908</v>
      </c>
      <c r="I51" s="54">
        <v>3389625</v>
      </c>
      <c r="J51" s="56">
        <v>337933</v>
      </c>
      <c r="K51" s="56"/>
      <c r="L51" s="56">
        <f t="shared" si="8"/>
        <v>130680</v>
      </c>
      <c r="M51" s="56"/>
      <c r="N51" s="56">
        <v>130680</v>
      </c>
      <c r="O51" s="56"/>
      <c r="P51" s="56">
        <v>44178</v>
      </c>
      <c r="Q51" s="56"/>
      <c r="R51" s="56"/>
      <c r="S51" s="56"/>
      <c r="T51" s="56">
        <f t="shared" si="9"/>
        <v>5201588</v>
      </c>
    </row>
    <row r="52" spans="3:22" s="48" customFormat="1" ht="96" hidden="1" customHeight="1" x14ac:dyDescent="0.3">
      <c r="C52" s="61" t="s">
        <v>146</v>
      </c>
      <c r="D52" s="61" t="s">
        <v>147</v>
      </c>
      <c r="E52" s="61" t="s">
        <v>103</v>
      </c>
      <c r="F52" s="81" t="s">
        <v>148</v>
      </c>
      <c r="G52" s="58"/>
      <c r="H52" s="58"/>
      <c r="I52" s="58"/>
      <c r="J52" s="64"/>
      <c r="K52" s="64"/>
      <c r="L52" s="64">
        <f t="shared" si="8"/>
        <v>0</v>
      </c>
      <c r="M52" s="64"/>
      <c r="N52" s="64"/>
      <c r="O52" s="64"/>
      <c r="P52" s="64"/>
      <c r="Q52" s="64"/>
      <c r="R52" s="64"/>
      <c r="S52" s="64"/>
      <c r="T52" s="64">
        <f t="shared" si="9"/>
        <v>0</v>
      </c>
    </row>
    <row r="53" spans="3:22" s="48" customFormat="1" ht="134.25" hidden="1" customHeight="1" x14ac:dyDescent="0.3">
      <c r="C53" s="61" t="s">
        <v>149</v>
      </c>
      <c r="D53" s="61" t="s">
        <v>150</v>
      </c>
      <c r="E53" s="62" t="s">
        <v>103</v>
      </c>
      <c r="F53" s="69" t="s">
        <v>151</v>
      </c>
      <c r="G53" s="58">
        <f>SUM(H53,K53)</f>
        <v>0</v>
      </c>
      <c r="H53" s="58"/>
      <c r="I53" s="58"/>
      <c r="J53" s="64"/>
      <c r="K53" s="64"/>
      <c r="L53" s="64">
        <f t="shared" si="8"/>
        <v>0</v>
      </c>
      <c r="M53" s="82"/>
      <c r="N53" s="64"/>
      <c r="O53" s="64"/>
      <c r="P53" s="64"/>
      <c r="Q53" s="82"/>
      <c r="R53" s="64"/>
      <c r="S53" s="64"/>
      <c r="T53" s="64">
        <f t="shared" si="9"/>
        <v>0</v>
      </c>
    </row>
    <row r="54" spans="3:22" s="21" customFormat="1" ht="34.5" hidden="1" customHeight="1" x14ac:dyDescent="0.3">
      <c r="C54" s="24" t="s">
        <v>152</v>
      </c>
      <c r="D54" s="24" t="s">
        <v>77</v>
      </c>
      <c r="E54" s="24" t="s">
        <v>33</v>
      </c>
      <c r="F54" s="83" t="s">
        <v>78</v>
      </c>
      <c r="G54" s="26"/>
      <c r="H54" s="26"/>
      <c r="I54" s="26"/>
      <c r="J54" s="28"/>
      <c r="K54" s="28"/>
      <c r="L54" s="28">
        <f t="shared" si="8"/>
        <v>0</v>
      </c>
      <c r="M54" s="28"/>
      <c r="N54" s="28"/>
      <c r="O54" s="28"/>
      <c r="P54" s="28"/>
      <c r="Q54" s="28"/>
      <c r="R54" s="28"/>
      <c r="S54" s="28"/>
      <c r="T54" s="28">
        <f t="shared" si="9"/>
        <v>0</v>
      </c>
    </row>
    <row r="55" spans="3:22" s="21" customFormat="1" ht="75.75" customHeight="1" x14ac:dyDescent="0.3">
      <c r="C55" s="53" t="s">
        <v>153</v>
      </c>
      <c r="D55" s="53" t="s">
        <v>154</v>
      </c>
      <c r="E55" s="53" t="s">
        <v>103</v>
      </c>
      <c r="F55" s="198" t="s">
        <v>155</v>
      </c>
      <c r="G55" s="54">
        <f>SUM(H55,K55)</f>
        <v>19254800</v>
      </c>
      <c r="H55" s="54">
        <v>19254800</v>
      </c>
      <c r="I55" s="54">
        <v>15782624</v>
      </c>
      <c r="J55" s="56"/>
      <c r="K55" s="56"/>
      <c r="L55" s="56">
        <f>SUM(N55,Q55)</f>
        <v>0</v>
      </c>
      <c r="M55" s="56"/>
      <c r="N55" s="56"/>
      <c r="O55" s="56"/>
      <c r="P55" s="56"/>
      <c r="Q55" s="56"/>
      <c r="R55" s="56"/>
      <c r="S55" s="56"/>
      <c r="T55" s="56">
        <f>SUM(G55,L55)</f>
        <v>19254800</v>
      </c>
    </row>
    <row r="56" spans="3:22" s="21" customFormat="1" ht="55.5" customHeight="1" x14ac:dyDescent="0.3">
      <c r="C56" s="53" t="s">
        <v>156</v>
      </c>
      <c r="D56" s="53" t="s">
        <v>157</v>
      </c>
      <c r="E56" s="53" t="s">
        <v>103</v>
      </c>
      <c r="F56" s="198" t="s">
        <v>158</v>
      </c>
      <c r="G56" s="54">
        <f>SUM(H56,K56)</f>
        <v>17148600</v>
      </c>
      <c r="H56" s="54">
        <v>17148600</v>
      </c>
      <c r="I56" s="54"/>
      <c r="J56" s="56"/>
      <c r="K56" s="56"/>
      <c r="L56" s="56">
        <f>SUM(N56,Q56)</f>
        <v>0</v>
      </c>
      <c r="M56" s="56"/>
      <c r="N56" s="56"/>
      <c r="O56" s="56"/>
      <c r="P56" s="56"/>
      <c r="Q56" s="56"/>
      <c r="R56" s="56"/>
      <c r="S56" s="56"/>
      <c r="T56" s="56">
        <f>SUM(G56,L56)</f>
        <v>17148600</v>
      </c>
    </row>
    <row r="57" spans="3:22" ht="55.5" customHeight="1" x14ac:dyDescent="0.3">
      <c r="C57" s="17" t="s">
        <v>159</v>
      </c>
      <c r="D57" s="17"/>
      <c r="E57" s="17"/>
      <c r="F57" s="84" t="s">
        <v>160</v>
      </c>
      <c r="G57" s="85">
        <f t="shared" ref="G57:T57" si="10">SUM(G58)</f>
        <v>108776616</v>
      </c>
      <c r="H57" s="86">
        <f t="shared" si="10"/>
        <v>108776616</v>
      </c>
      <c r="I57" s="86">
        <f t="shared" si="10"/>
        <v>58059772</v>
      </c>
      <c r="J57" s="86">
        <f t="shared" si="10"/>
        <v>1595327</v>
      </c>
      <c r="K57" s="86">
        <f t="shared" si="10"/>
        <v>0</v>
      </c>
      <c r="L57" s="86">
        <f t="shared" si="10"/>
        <v>167400</v>
      </c>
      <c r="M57" s="86">
        <f t="shared" si="10"/>
        <v>0</v>
      </c>
      <c r="N57" s="86">
        <f t="shared" si="10"/>
        <v>167400</v>
      </c>
      <c r="O57" s="86">
        <f t="shared" si="10"/>
        <v>3654</v>
      </c>
      <c r="P57" s="86">
        <f t="shared" si="10"/>
        <v>8600</v>
      </c>
      <c r="Q57" s="86">
        <f t="shared" si="10"/>
        <v>0</v>
      </c>
      <c r="R57" s="86">
        <f t="shared" si="10"/>
        <v>0</v>
      </c>
      <c r="S57" s="86" t="e">
        <f t="shared" si="10"/>
        <v>#REF!</v>
      </c>
      <c r="T57" s="86">
        <f t="shared" si="10"/>
        <v>108944016</v>
      </c>
      <c r="V57" s="22"/>
    </row>
    <row r="58" spans="3:22" s="23" customFormat="1" ht="57.75" customHeight="1" x14ac:dyDescent="0.3">
      <c r="C58" s="17" t="s">
        <v>161</v>
      </c>
      <c r="D58" s="17"/>
      <c r="E58" s="17"/>
      <c r="F58" s="84" t="s">
        <v>160</v>
      </c>
      <c r="G58" s="85">
        <f t="shared" ref="G58:T58" si="11">SUM(G59:G79)</f>
        <v>108776616</v>
      </c>
      <c r="H58" s="85">
        <f t="shared" si="11"/>
        <v>108776616</v>
      </c>
      <c r="I58" s="85">
        <f t="shared" si="11"/>
        <v>58059772</v>
      </c>
      <c r="J58" s="85">
        <f t="shared" si="11"/>
        <v>1595327</v>
      </c>
      <c r="K58" s="85">
        <f t="shared" si="11"/>
        <v>0</v>
      </c>
      <c r="L58" s="85">
        <f t="shared" si="11"/>
        <v>167400</v>
      </c>
      <c r="M58" s="85">
        <f t="shared" si="11"/>
        <v>0</v>
      </c>
      <c r="N58" s="85">
        <f t="shared" si="11"/>
        <v>167400</v>
      </c>
      <c r="O58" s="85">
        <f t="shared" si="11"/>
        <v>3654</v>
      </c>
      <c r="P58" s="85">
        <f t="shared" si="11"/>
        <v>8600</v>
      </c>
      <c r="Q58" s="85">
        <f t="shared" si="11"/>
        <v>0</v>
      </c>
      <c r="R58" s="85">
        <f t="shared" si="11"/>
        <v>0</v>
      </c>
      <c r="S58" s="85" t="e">
        <f t="shared" si="11"/>
        <v>#REF!</v>
      </c>
      <c r="T58" s="85">
        <f t="shared" si="11"/>
        <v>108944016</v>
      </c>
      <c r="V58" s="22">
        <f>SUM(G58,L58)</f>
        <v>108944016</v>
      </c>
    </row>
    <row r="59" spans="3:22" s="87" customFormat="1" ht="57.75" customHeight="1" x14ac:dyDescent="0.3">
      <c r="C59" s="24" t="s">
        <v>162</v>
      </c>
      <c r="D59" s="24" t="s">
        <v>30</v>
      </c>
      <c r="E59" s="24" t="s">
        <v>27</v>
      </c>
      <c r="F59" s="30" t="s">
        <v>31</v>
      </c>
      <c r="G59" s="26">
        <f t="shared" ref="G59:G79" si="12">SUM(H59,K59)</f>
        <v>36109400</v>
      </c>
      <c r="H59" s="26">
        <v>36109400</v>
      </c>
      <c r="I59" s="29">
        <v>28699800</v>
      </c>
      <c r="J59" s="29">
        <v>392825</v>
      </c>
      <c r="K59" s="29"/>
      <c r="L59" s="28">
        <f t="shared" ref="L59:L79" si="13">SUM(N59,Q59)</f>
        <v>0</v>
      </c>
      <c r="M59" s="28"/>
      <c r="N59" s="29"/>
      <c r="O59" s="29"/>
      <c r="P59" s="29"/>
      <c r="Q59" s="28"/>
      <c r="R59" s="29"/>
      <c r="S59" s="29"/>
      <c r="T59" s="28">
        <f t="shared" ref="T59:T79" si="14">SUM(G59,L59)</f>
        <v>36109400</v>
      </c>
    </row>
    <row r="60" spans="3:22" s="23" customFormat="1" ht="38.25" customHeight="1" x14ac:dyDescent="0.3">
      <c r="C60" s="24" t="s">
        <v>163</v>
      </c>
      <c r="D60" s="24" t="s">
        <v>164</v>
      </c>
      <c r="E60" s="24" t="s">
        <v>165</v>
      </c>
      <c r="F60" s="88" t="s">
        <v>166</v>
      </c>
      <c r="G60" s="26">
        <f t="shared" si="12"/>
        <v>9864800</v>
      </c>
      <c r="H60" s="26">
        <v>9864800</v>
      </c>
      <c r="I60" s="26"/>
      <c r="J60" s="26"/>
      <c r="K60" s="27"/>
      <c r="L60" s="28">
        <f t="shared" si="13"/>
        <v>0</v>
      </c>
      <c r="M60" s="28"/>
      <c r="N60" s="29"/>
      <c r="O60" s="29"/>
      <c r="P60" s="29"/>
      <c r="Q60" s="28"/>
      <c r="R60" s="27"/>
      <c r="S60" s="27"/>
      <c r="T60" s="28">
        <f t="shared" si="14"/>
        <v>9864800</v>
      </c>
    </row>
    <row r="61" spans="3:22" s="23" customFormat="1" ht="54" customHeight="1" x14ac:dyDescent="0.3">
      <c r="C61" s="24" t="s">
        <v>167</v>
      </c>
      <c r="D61" s="24" t="s">
        <v>168</v>
      </c>
      <c r="E61" s="24" t="s">
        <v>169</v>
      </c>
      <c r="F61" s="30" t="s">
        <v>170</v>
      </c>
      <c r="G61" s="26">
        <f t="shared" si="12"/>
        <v>643800</v>
      </c>
      <c r="H61" s="26">
        <v>643800</v>
      </c>
      <c r="I61" s="27"/>
      <c r="J61" s="27"/>
      <c r="K61" s="27"/>
      <c r="L61" s="28">
        <f t="shared" si="13"/>
        <v>0</v>
      </c>
      <c r="M61" s="28"/>
      <c r="N61" s="29"/>
      <c r="O61" s="29"/>
      <c r="P61" s="29"/>
      <c r="Q61" s="28"/>
      <c r="R61" s="27"/>
      <c r="S61" s="27"/>
      <c r="T61" s="28">
        <f t="shared" si="14"/>
        <v>643800</v>
      </c>
    </row>
    <row r="62" spans="3:22" s="89" customFormat="1" ht="36" customHeight="1" x14ac:dyDescent="0.3">
      <c r="C62" s="24" t="s">
        <v>171</v>
      </c>
      <c r="D62" s="24" t="s">
        <v>172</v>
      </c>
      <c r="E62" s="24" t="s">
        <v>173</v>
      </c>
      <c r="F62" s="30" t="s">
        <v>174</v>
      </c>
      <c r="G62" s="26">
        <f t="shared" si="12"/>
        <v>10000</v>
      </c>
      <c r="H62" s="29">
        <v>10000</v>
      </c>
      <c r="I62" s="29"/>
      <c r="J62" s="29"/>
      <c r="K62" s="29"/>
      <c r="L62" s="28">
        <f t="shared" si="13"/>
        <v>0</v>
      </c>
      <c r="M62" s="28"/>
      <c r="N62" s="29"/>
      <c r="O62" s="29"/>
      <c r="P62" s="29"/>
      <c r="Q62" s="28"/>
      <c r="R62" s="29"/>
      <c r="S62" s="29"/>
      <c r="T62" s="28">
        <f t="shared" si="14"/>
        <v>10000</v>
      </c>
    </row>
    <row r="63" spans="3:22" s="91" customFormat="1" ht="35.450000000000003" hidden="1" customHeight="1" x14ac:dyDescent="0.3">
      <c r="C63" s="31" t="s">
        <v>175</v>
      </c>
      <c r="D63" s="31" t="s">
        <v>176</v>
      </c>
      <c r="E63" s="31" t="s">
        <v>173</v>
      </c>
      <c r="F63" s="32" t="s">
        <v>177</v>
      </c>
      <c r="G63" s="33">
        <f t="shared" si="12"/>
        <v>0</v>
      </c>
      <c r="H63" s="33"/>
      <c r="I63" s="90"/>
      <c r="J63" s="90"/>
      <c r="K63" s="90"/>
      <c r="L63" s="34">
        <f t="shared" si="13"/>
        <v>0</v>
      </c>
      <c r="M63" s="33"/>
      <c r="N63" s="90"/>
      <c r="O63" s="90"/>
      <c r="P63" s="90"/>
      <c r="Q63" s="33"/>
      <c r="R63" s="90"/>
      <c r="S63" s="90"/>
      <c r="T63" s="34">
        <f t="shared" si="14"/>
        <v>0</v>
      </c>
    </row>
    <row r="64" spans="3:22" s="89" customFormat="1" ht="39.200000000000003" customHeight="1" x14ac:dyDescent="0.3">
      <c r="C64" s="24" t="s">
        <v>178</v>
      </c>
      <c r="D64" s="24" t="s">
        <v>179</v>
      </c>
      <c r="E64" s="24" t="s">
        <v>173</v>
      </c>
      <c r="F64" s="88" t="s">
        <v>180</v>
      </c>
      <c r="G64" s="26">
        <f t="shared" si="12"/>
        <v>3700000</v>
      </c>
      <c r="H64" s="26">
        <v>3700000</v>
      </c>
      <c r="I64" s="26"/>
      <c r="J64" s="26"/>
      <c r="K64" s="27"/>
      <c r="L64" s="28">
        <f t="shared" si="13"/>
        <v>0</v>
      </c>
      <c r="M64" s="28"/>
      <c r="N64" s="29"/>
      <c r="O64" s="29"/>
      <c r="P64" s="29"/>
      <c r="Q64" s="28"/>
      <c r="R64" s="27"/>
      <c r="S64" s="27"/>
      <c r="T64" s="28">
        <f t="shared" si="14"/>
        <v>3700000</v>
      </c>
    </row>
    <row r="65" spans="1:126" s="87" customFormat="1" ht="36.75" customHeight="1" x14ac:dyDescent="0.3">
      <c r="C65" s="24" t="s">
        <v>181</v>
      </c>
      <c r="D65" s="24" t="s">
        <v>182</v>
      </c>
      <c r="E65" s="24" t="s">
        <v>173</v>
      </c>
      <c r="F65" s="88" t="s">
        <v>183</v>
      </c>
      <c r="G65" s="26">
        <f t="shared" si="12"/>
        <v>3943000</v>
      </c>
      <c r="H65" s="26">
        <v>3943000</v>
      </c>
      <c r="I65" s="26"/>
      <c r="J65" s="26"/>
      <c r="K65" s="27"/>
      <c r="L65" s="28">
        <f t="shared" si="13"/>
        <v>0</v>
      </c>
      <c r="M65" s="28"/>
      <c r="N65" s="29"/>
      <c r="O65" s="29"/>
      <c r="P65" s="29"/>
      <c r="Q65" s="28"/>
      <c r="R65" s="27"/>
      <c r="S65" s="27"/>
      <c r="T65" s="28">
        <f t="shared" si="14"/>
        <v>3943000</v>
      </c>
    </row>
    <row r="66" spans="1:126" s="87" customFormat="1" ht="39.75" customHeight="1" x14ac:dyDescent="0.3">
      <c r="C66" s="92" t="s">
        <v>184</v>
      </c>
      <c r="D66" s="92" t="s">
        <v>185</v>
      </c>
      <c r="E66" s="93" t="s">
        <v>186</v>
      </c>
      <c r="F66" s="25" t="s">
        <v>187</v>
      </c>
      <c r="G66" s="26">
        <f t="shared" si="12"/>
        <v>160000</v>
      </c>
      <c r="H66" s="29">
        <v>160000</v>
      </c>
      <c r="I66" s="29"/>
      <c r="J66" s="29"/>
      <c r="K66" s="29"/>
      <c r="L66" s="28">
        <f t="shared" si="13"/>
        <v>0</v>
      </c>
      <c r="M66" s="28"/>
      <c r="N66" s="29"/>
      <c r="O66" s="29"/>
      <c r="P66" s="29"/>
      <c r="Q66" s="29"/>
      <c r="R66" s="29"/>
      <c r="S66" s="29"/>
      <c r="T66" s="28">
        <f t="shared" si="14"/>
        <v>160000</v>
      </c>
    </row>
    <row r="67" spans="1:126" s="96" customFormat="1" ht="33" hidden="1" customHeight="1" x14ac:dyDescent="0.3">
      <c r="C67" s="97" t="s">
        <v>188</v>
      </c>
      <c r="D67" s="31" t="s">
        <v>189</v>
      </c>
      <c r="E67" s="31" t="s">
        <v>98</v>
      </c>
      <c r="F67" s="63" t="s">
        <v>190</v>
      </c>
      <c r="G67" s="98">
        <f t="shared" si="12"/>
        <v>0</v>
      </c>
      <c r="H67" s="99"/>
      <c r="I67" s="99"/>
      <c r="J67" s="99"/>
      <c r="K67" s="99"/>
      <c r="L67" s="100">
        <f t="shared" si="13"/>
        <v>0</v>
      </c>
      <c r="M67" s="100"/>
      <c r="N67" s="99"/>
      <c r="O67" s="99"/>
      <c r="P67" s="99"/>
      <c r="Q67" s="99"/>
      <c r="R67" s="99"/>
      <c r="S67" s="99"/>
      <c r="T67" s="100">
        <f t="shared" si="14"/>
        <v>0</v>
      </c>
    </row>
    <row r="68" spans="1:126" s="87" customFormat="1" ht="56.25" customHeight="1" x14ac:dyDescent="0.3">
      <c r="C68" s="92" t="s">
        <v>191</v>
      </c>
      <c r="D68" s="92" t="s">
        <v>192</v>
      </c>
      <c r="E68" s="24" t="s">
        <v>98</v>
      </c>
      <c r="F68" s="25" t="s">
        <v>193</v>
      </c>
      <c r="G68" s="26">
        <f t="shared" si="12"/>
        <v>2070800</v>
      </c>
      <c r="H68" s="29">
        <v>2070800</v>
      </c>
      <c r="I68" s="29"/>
      <c r="J68" s="29"/>
      <c r="K68" s="29"/>
      <c r="L68" s="28">
        <f t="shared" si="13"/>
        <v>0</v>
      </c>
      <c r="M68" s="28"/>
      <c r="N68" s="29"/>
      <c r="O68" s="29"/>
      <c r="P68" s="29"/>
      <c r="Q68" s="29"/>
      <c r="R68" s="29"/>
      <c r="S68" s="29"/>
      <c r="T68" s="28">
        <f t="shared" si="14"/>
        <v>2070800</v>
      </c>
    </row>
    <row r="69" spans="1:126" s="87" customFormat="1" ht="58.7" customHeight="1" x14ac:dyDescent="0.3">
      <c r="C69" s="92" t="s">
        <v>194</v>
      </c>
      <c r="D69" s="92" t="s">
        <v>195</v>
      </c>
      <c r="E69" s="24" t="s">
        <v>98</v>
      </c>
      <c r="F69" s="25" t="s">
        <v>196</v>
      </c>
      <c r="G69" s="26">
        <f t="shared" si="12"/>
        <v>3900</v>
      </c>
      <c r="H69" s="26">
        <v>3900</v>
      </c>
      <c r="I69" s="29"/>
      <c r="J69" s="29"/>
      <c r="K69" s="29"/>
      <c r="L69" s="28">
        <f t="shared" si="13"/>
        <v>0</v>
      </c>
      <c r="M69" s="28"/>
      <c r="N69" s="29"/>
      <c r="O69" s="29"/>
      <c r="P69" s="29"/>
      <c r="Q69" s="29"/>
      <c r="R69" s="29"/>
      <c r="S69" s="29"/>
      <c r="T69" s="28">
        <f t="shared" si="14"/>
        <v>3900</v>
      </c>
    </row>
    <row r="70" spans="1:126" s="87" customFormat="1" ht="40.5" customHeight="1" x14ac:dyDescent="0.3">
      <c r="C70" s="92" t="s">
        <v>197</v>
      </c>
      <c r="D70" s="92" t="s">
        <v>198</v>
      </c>
      <c r="E70" s="24" t="s">
        <v>87</v>
      </c>
      <c r="F70" s="25" t="s">
        <v>199</v>
      </c>
      <c r="G70" s="26">
        <f t="shared" si="12"/>
        <v>20055000</v>
      </c>
      <c r="H70" s="26">
        <v>20055000</v>
      </c>
      <c r="I70" s="26">
        <v>14050000</v>
      </c>
      <c r="J70" s="26">
        <v>1003260</v>
      </c>
      <c r="K70" s="26"/>
      <c r="L70" s="28">
        <f t="shared" si="13"/>
        <v>17400</v>
      </c>
      <c r="M70" s="28"/>
      <c r="N70" s="28">
        <v>17400</v>
      </c>
      <c r="O70" s="28">
        <v>3654</v>
      </c>
      <c r="P70" s="28">
        <v>8600</v>
      </c>
      <c r="Q70" s="28"/>
      <c r="R70" s="26"/>
      <c r="S70" s="26" t="e">
        <f>SUM(#REF!)</f>
        <v>#REF!</v>
      </c>
      <c r="T70" s="28">
        <f t="shared" si="14"/>
        <v>20072400</v>
      </c>
    </row>
    <row r="71" spans="1:126" s="87" customFormat="1" ht="38.25" customHeight="1" x14ac:dyDescent="0.3">
      <c r="C71" s="24" t="s">
        <v>200</v>
      </c>
      <c r="D71" s="24" t="s">
        <v>201</v>
      </c>
      <c r="E71" s="24" t="s">
        <v>41</v>
      </c>
      <c r="F71" s="37" t="s">
        <v>202</v>
      </c>
      <c r="G71" s="26">
        <f t="shared" si="12"/>
        <v>17660700</v>
      </c>
      <c r="H71" s="26">
        <v>17660700</v>
      </c>
      <c r="I71" s="26">
        <v>13972500</v>
      </c>
      <c r="J71" s="26">
        <v>199242</v>
      </c>
      <c r="K71" s="26"/>
      <c r="L71" s="28">
        <f t="shared" si="13"/>
        <v>150000</v>
      </c>
      <c r="M71" s="28"/>
      <c r="N71" s="26">
        <v>150000</v>
      </c>
      <c r="O71" s="26"/>
      <c r="P71" s="26"/>
      <c r="Q71" s="28"/>
      <c r="R71" s="26"/>
      <c r="S71" s="26"/>
      <c r="T71" s="28">
        <f t="shared" si="14"/>
        <v>17810700</v>
      </c>
    </row>
    <row r="72" spans="1:126" s="87" customFormat="1" ht="115.5" customHeight="1" x14ac:dyDescent="0.3">
      <c r="C72" s="24" t="s">
        <v>203</v>
      </c>
      <c r="D72" s="24" t="s">
        <v>204</v>
      </c>
      <c r="E72" s="24" t="s">
        <v>87</v>
      </c>
      <c r="F72" s="37" t="s">
        <v>205</v>
      </c>
      <c r="G72" s="26">
        <f t="shared" si="12"/>
        <v>60000</v>
      </c>
      <c r="H72" s="26">
        <v>60000</v>
      </c>
      <c r="I72" s="26"/>
      <c r="J72" s="26"/>
      <c r="K72" s="26"/>
      <c r="L72" s="28"/>
      <c r="M72" s="28"/>
      <c r="N72" s="26"/>
      <c r="O72" s="26"/>
      <c r="P72" s="26"/>
      <c r="Q72" s="28"/>
      <c r="R72" s="26"/>
      <c r="S72" s="26"/>
      <c r="T72" s="28">
        <f t="shared" si="14"/>
        <v>60000</v>
      </c>
    </row>
    <row r="73" spans="1:126" s="87" customFormat="1" ht="97.5" customHeight="1" x14ac:dyDescent="0.3">
      <c r="C73" s="24" t="s">
        <v>206</v>
      </c>
      <c r="D73" s="24" t="s">
        <v>207</v>
      </c>
      <c r="E73" s="24" t="s">
        <v>186</v>
      </c>
      <c r="F73" s="37" t="s">
        <v>208</v>
      </c>
      <c r="G73" s="26">
        <f t="shared" si="12"/>
        <v>1631716</v>
      </c>
      <c r="H73" s="26">
        <v>1631716</v>
      </c>
      <c r="I73" s="26">
        <v>1337472</v>
      </c>
      <c r="J73" s="26"/>
      <c r="K73" s="26"/>
      <c r="L73" s="28"/>
      <c r="M73" s="28"/>
      <c r="N73" s="26"/>
      <c r="O73" s="26"/>
      <c r="P73" s="26"/>
      <c r="Q73" s="28"/>
      <c r="R73" s="26"/>
      <c r="S73" s="26"/>
      <c r="T73" s="28">
        <f t="shared" si="14"/>
        <v>1631716</v>
      </c>
    </row>
    <row r="74" spans="1:126" s="96" customFormat="1" ht="262.5" hidden="1" customHeight="1" x14ac:dyDescent="0.3">
      <c r="C74" s="102" t="s">
        <v>209</v>
      </c>
      <c r="D74" s="102" t="s">
        <v>210</v>
      </c>
      <c r="E74" s="31" t="s">
        <v>211</v>
      </c>
      <c r="F74" s="103" t="s">
        <v>212</v>
      </c>
      <c r="G74" s="33">
        <f t="shared" si="12"/>
        <v>0</v>
      </c>
      <c r="H74" s="33"/>
      <c r="I74" s="104"/>
      <c r="J74" s="104"/>
      <c r="K74" s="104"/>
      <c r="L74" s="34">
        <f t="shared" si="13"/>
        <v>0</v>
      </c>
      <c r="M74" s="34"/>
      <c r="N74" s="104"/>
      <c r="O74" s="104"/>
      <c r="P74" s="104"/>
      <c r="Q74" s="34"/>
      <c r="R74" s="104"/>
      <c r="S74" s="104"/>
      <c r="T74" s="34">
        <f t="shared" si="14"/>
        <v>0</v>
      </c>
    </row>
    <row r="75" spans="1:126" s="96" customFormat="1" ht="21" hidden="1" customHeight="1" x14ac:dyDescent="0.3">
      <c r="C75" s="102" t="s">
        <v>213</v>
      </c>
      <c r="D75" s="102" t="s">
        <v>214</v>
      </c>
      <c r="E75" s="31" t="s">
        <v>211</v>
      </c>
      <c r="F75" s="103" t="s">
        <v>215</v>
      </c>
      <c r="G75" s="33"/>
      <c r="H75" s="33"/>
      <c r="I75" s="104"/>
      <c r="J75" s="104"/>
      <c r="K75" s="104"/>
      <c r="L75" s="34">
        <f t="shared" si="13"/>
        <v>0</v>
      </c>
      <c r="M75" s="34"/>
      <c r="N75" s="104"/>
      <c r="O75" s="104"/>
      <c r="P75" s="104"/>
      <c r="Q75" s="34"/>
      <c r="R75" s="104"/>
      <c r="S75" s="104"/>
      <c r="T75" s="34">
        <f t="shared" si="14"/>
        <v>0</v>
      </c>
    </row>
    <row r="76" spans="1:126" s="87" customFormat="1" ht="42" customHeight="1" x14ac:dyDescent="0.3">
      <c r="C76" s="92" t="s">
        <v>216</v>
      </c>
      <c r="D76" s="92" t="s">
        <v>217</v>
      </c>
      <c r="E76" s="24" t="s">
        <v>218</v>
      </c>
      <c r="F76" s="88" t="s">
        <v>395</v>
      </c>
      <c r="G76" s="26">
        <f t="shared" si="12"/>
        <v>12863500</v>
      </c>
      <c r="H76" s="26">
        <v>12863500</v>
      </c>
      <c r="I76" s="29"/>
      <c r="J76" s="29"/>
      <c r="K76" s="29"/>
      <c r="L76" s="28">
        <f t="shared" si="13"/>
        <v>0</v>
      </c>
      <c r="M76" s="28"/>
      <c r="N76" s="29"/>
      <c r="O76" s="29"/>
      <c r="P76" s="29"/>
      <c r="Q76" s="28"/>
      <c r="R76" s="29"/>
      <c r="S76" s="29"/>
      <c r="T76" s="28">
        <f t="shared" si="14"/>
        <v>12863500</v>
      </c>
    </row>
    <row r="77" spans="1:126" s="113" customFormat="1" ht="38.25" hidden="1" customHeight="1" x14ac:dyDescent="0.3">
      <c r="A77" s="105"/>
      <c r="B77" s="105"/>
      <c r="C77" s="106" t="s">
        <v>219</v>
      </c>
      <c r="D77" s="106" t="s">
        <v>220</v>
      </c>
      <c r="E77" s="107" t="s">
        <v>221</v>
      </c>
      <c r="F77" s="103" t="s">
        <v>222</v>
      </c>
      <c r="G77" s="33">
        <f t="shared" si="12"/>
        <v>0</v>
      </c>
      <c r="H77" s="108"/>
      <c r="I77" s="109"/>
      <c r="J77" s="109"/>
      <c r="K77" s="109"/>
      <c r="L77" s="34">
        <f t="shared" si="13"/>
        <v>0</v>
      </c>
      <c r="M77" s="110"/>
      <c r="N77" s="109"/>
      <c r="O77" s="109"/>
      <c r="P77" s="109"/>
      <c r="Q77" s="110"/>
      <c r="R77" s="109"/>
      <c r="S77" s="109"/>
      <c r="T77" s="34">
        <f t="shared" si="14"/>
        <v>0</v>
      </c>
      <c r="U77" s="35"/>
      <c r="V77" s="111"/>
      <c r="W77" s="112"/>
      <c r="X77" s="35"/>
      <c r="Y77" s="35"/>
      <c r="Z77" s="35"/>
      <c r="AA77" s="35"/>
      <c r="AB77" s="35"/>
      <c r="AC77" s="35"/>
      <c r="AD77" s="35"/>
      <c r="AE77" s="35"/>
      <c r="AF77" s="35"/>
      <c r="AG77" s="35"/>
      <c r="AH77" s="35"/>
      <c r="AI77" s="35"/>
      <c r="AJ77" s="35"/>
      <c r="AK77" s="35"/>
      <c r="AL77" s="35"/>
      <c r="AM77" s="35"/>
      <c r="AN77" s="35"/>
      <c r="AO77" s="35"/>
      <c r="AP77" s="35"/>
      <c r="AQ77" s="35"/>
      <c r="AR77" s="35"/>
      <c r="AS77" s="35"/>
      <c r="AT77" s="35"/>
      <c r="AU77" s="35"/>
      <c r="AV77" s="35"/>
      <c r="AW77" s="35"/>
      <c r="AX77" s="35"/>
      <c r="AY77" s="35"/>
      <c r="AZ77" s="35"/>
      <c r="BA77" s="35"/>
      <c r="BB77" s="35"/>
      <c r="BC77" s="35"/>
      <c r="BD77" s="35"/>
      <c r="BE77" s="35"/>
      <c r="BF77" s="35"/>
      <c r="BG77" s="35"/>
      <c r="BH77" s="35"/>
      <c r="BI77" s="35"/>
      <c r="BJ77" s="35"/>
      <c r="BK77" s="35"/>
      <c r="BL77" s="35"/>
      <c r="BM77" s="35"/>
      <c r="BN77" s="35"/>
      <c r="BO77" s="35"/>
      <c r="BP77" s="35"/>
      <c r="BQ77" s="35"/>
      <c r="BR77" s="35"/>
      <c r="BS77" s="35"/>
      <c r="BT77" s="35"/>
      <c r="BU77" s="35"/>
      <c r="BV77" s="35"/>
      <c r="BW77" s="35"/>
      <c r="BX77" s="35"/>
      <c r="BY77" s="35"/>
      <c r="BZ77" s="35"/>
      <c r="CA77" s="35"/>
      <c r="CB77" s="35"/>
      <c r="CC77" s="35"/>
      <c r="CD77" s="35"/>
      <c r="CE77" s="35"/>
      <c r="CF77" s="35"/>
      <c r="CG77" s="35"/>
      <c r="CH77" s="35"/>
      <c r="CI77" s="35"/>
      <c r="CJ77" s="35"/>
      <c r="CK77" s="35"/>
      <c r="CL77" s="35"/>
      <c r="CM77" s="35"/>
      <c r="CN77" s="35"/>
      <c r="CO77" s="35"/>
      <c r="CP77" s="35"/>
      <c r="CQ77" s="35"/>
      <c r="CR77" s="35"/>
      <c r="CS77" s="35"/>
      <c r="CT77" s="35"/>
      <c r="CU77" s="35"/>
      <c r="CV77" s="35"/>
      <c r="CW77" s="35"/>
      <c r="CX77" s="35"/>
      <c r="CY77" s="35"/>
      <c r="CZ77" s="35"/>
      <c r="DA77" s="35"/>
      <c r="DB77" s="111"/>
      <c r="DC77" s="105"/>
      <c r="DD77" s="105"/>
      <c r="DE77" s="105"/>
      <c r="DF77" s="105"/>
      <c r="DG77" s="105"/>
      <c r="DH77" s="105"/>
      <c r="DI77" s="105"/>
      <c r="DJ77" s="105"/>
      <c r="DK77" s="105"/>
      <c r="DL77" s="105"/>
      <c r="DM77" s="105"/>
      <c r="DN77" s="105"/>
      <c r="DO77" s="105"/>
      <c r="DP77" s="105"/>
      <c r="DQ77" s="105"/>
      <c r="DR77" s="105"/>
      <c r="DS77" s="105"/>
      <c r="DT77" s="105"/>
      <c r="DU77" s="105"/>
      <c r="DV77" s="105"/>
    </row>
    <row r="78" spans="1:126" s="35" customFormat="1" ht="27.75" hidden="1" customHeight="1" x14ac:dyDescent="0.3">
      <c r="C78" s="31" t="s">
        <v>223</v>
      </c>
      <c r="D78" s="31" t="s">
        <v>74</v>
      </c>
      <c r="E78" s="31" t="s">
        <v>65</v>
      </c>
      <c r="F78" s="101" t="s">
        <v>75</v>
      </c>
      <c r="G78" s="33">
        <f t="shared" si="12"/>
        <v>0</v>
      </c>
      <c r="H78" s="108"/>
      <c r="I78" s="109"/>
      <c r="J78" s="109"/>
      <c r="K78" s="109"/>
      <c r="L78" s="34">
        <f t="shared" si="13"/>
        <v>0</v>
      </c>
      <c r="M78" s="110"/>
      <c r="N78" s="109"/>
      <c r="O78" s="109"/>
      <c r="P78" s="109"/>
      <c r="Q78" s="110"/>
      <c r="R78" s="109"/>
      <c r="S78" s="109"/>
      <c r="T78" s="34">
        <f t="shared" si="14"/>
        <v>0</v>
      </c>
    </row>
    <row r="79" spans="1:126" s="35" customFormat="1" ht="6.75" hidden="1" customHeight="1" x14ac:dyDescent="0.3">
      <c r="C79" s="31" t="s">
        <v>224</v>
      </c>
      <c r="D79" s="31" t="s">
        <v>77</v>
      </c>
      <c r="E79" s="31" t="s">
        <v>33</v>
      </c>
      <c r="F79" s="101" t="s">
        <v>78</v>
      </c>
      <c r="G79" s="33">
        <f t="shared" si="12"/>
        <v>0</v>
      </c>
      <c r="H79" s="33"/>
      <c r="I79" s="90"/>
      <c r="J79" s="90"/>
      <c r="K79" s="90"/>
      <c r="L79" s="34">
        <f t="shared" si="13"/>
        <v>0</v>
      </c>
      <c r="M79" s="34"/>
      <c r="N79" s="90"/>
      <c r="O79" s="90"/>
      <c r="P79" s="90"/>
      <c r="Q79" s="34"/>
      <c r="R79" s="90"/>
      <c r="S79" s="90"/>
      <c r="T79" s="34">
        <f t="shared" si="14"/>
        <v>0</v>
      </c>
    </row>
    <row r="80" spans="1:126" s="23" customFormat="1" ht="56.25" customHeight="1" x14ac:dyDescent="0.3">
      <c r="C80" s="17" t="s">
        <v>225</v>
      </c>
      <c r="D80" s="17"/>
      <c r="E80" s="17"/>
      <c r="F80" s="114" t="s">
        <v>226</v>
      </c>
      <c r="G80" s="85">
        <f t="shared" ref="G80:T80" si="15">SUM(G81)</f>
        <v>44025500</v>
      </c>
      <c r="H80" s="86">
        <f t="shared" si="15"/>
        <v>44025500</v>
      </c>
      <c r="I80" s="86">
        <f t="shared" si="15"/>
        <v>32848840</v>
      </c>
      <c r="J80" s="86">
        <f t="shared" si="15"/>
        <v>1576350</v>
      </c>
      <c r="K80" s="86">
        <f t="shared" si="15"/>
        <v>0</v>
      </c>
      <c r="L80" s="86">
        <f t="shared" si="15"/>
        <v>492940</v>
      </c>
      <c r="M80" s="86">
        <f t="shared" si="15"/>
        <v>0</v>
      </c>
      <c r="N80" s="86">
        <f t="shared" si="15"/>
        <v>481940</v>
      </c>
      <c r="O80" s="86">
        <f t="shared" si="15"/>
        <v>289700</v>
      </c>
      <c r="P80" s="86">
        <f t="shared" si="15"/>
        <v>0</v>
      </c>
      <c r="Q80" s="86">
        <f t="shared" si="15"/>
        <v>11000</v>
      </c>
      <c r="R80" s="86">
        <f t="shared" si="15"/>
        <v>0</v>
      </c>
      <c r="S80" s="86">
        <f t="shared" si="15"/>
        <v>0</v>
      </c>
      <c r="T80" s="86">
        <f t="shared" si="15"/>
        <v>44518440</v>
      </c>
      <c r="V80" s="22"/>
    </row>
    <row r="81" spans="3:22" s="23" customFormat="1" ht="56.25" customHeight="1" x14ac:dyDescent="0.3">
      <c r="C81" s="17" t="s">
        <v>227</v>
      </c>
      <c r="D81" s="17"/>
      <c r="E81" s="17"/>
      <c r="F81" s="114" t="s">
        <v>226</v>
      </c>
      <c r="G81" s="85">
        <f t="shared" ref="G81:T81" si="16">SUM(G82:G95)</f>
        <v>44025500</v>
      </c>
      <c r="H81" s="85">
        <f t="shared" si="16"/>
        <v>44025500</v>
      </c>
      <c r="I81" s="85">
        <f t="shared" si="16"/>
        <v>32848840</v>
      </c>
      <c r="J81" s="85">
        <f t="shared" si="16"/>
        <v>1576350</v>
      </c>
      <c r="K81" s="85">
        <f t="shared" si="16"/>
        <v>0</v>
      </c>
      <c r="L81" s="85">
        <f t="shared" si="16"/>
        <v>492940</v>
      </c>
      <c r="M81" s="85">
        <f t="shared" si="16"/>
        <v>0</v>
      </c>
      <c r="N81" s="85">
        <f t="shared" si="16"/>
        <v>481940</v>
      </c>
      <c r="O81" s="85">
        <f t="shared" si="16"/>
        <v>289700</v>
      </c>
      <c r="P81" s="85">
        <f t="shared" si="16"/>
        <v>0</v>
      </c>
      <c r="Q81" s="85">
        <f t="shared" si="16"/>
        <v>11000</v>
      </c>
      <c r="R81" s="85">
        <f t="shared" si="16"/>
        <v>0</v>
      </c>
      <c r="S81" s="85">
        <f t="shared" si="16"/>
        <v>0</v>
      </c>
      <c r="T81" s="85">
        <f t="shared" si="16"/>
        <v>44518440</v>
      </c>
      <c r="V81" s="22">
        <f>SUM(G81,L81)</f>
        <v>44518440</v>
      </c>
    </row>
    <row r="82" spans="3:22" s="23" customFormat="1" ht="55.5" customHeight="1" x14ac:dyDescent="0.3">
      <c r="C82" s="24" t="s">
        <v>228</v>
      </c>
      <c r="D82" s="24" t="s">
        <v>30</v>
      </c>
      <c r="E82" s="24" t="s">
        <v>27</v>
      </c>
      <c r="F82" s="30" t="s">
        <v>31</v>
      </c>
      <c r="G82" s="26">
        <f t="shared" ref="G82:G95" si="17">SUM(H82,K82)</f>
        <v>6792000</v>
      </c>
      <c r="H82" s="26">
        <v>6792000</v>
      </c>
      <c r="I82" s="26">
        <v>5479440</v>
      </c>
      <c r="J82" s="29">
        <v>32000</v>
      </c>
      <c r="K82" s="29"/>
      <c r="L82" s="28">
        <f t="shared" ref="L82:L95" si="18">SUM(N82,Q82)</f>
        <v>0</v>
      </c>
      <c r="M82" s="29"/>
      <c r="N82" s="29"/>
      <c r="O82" s="29"/>
      <c r="P82" s="29"/>
      <c r="Q82" s="29"/>
      <c r="R82" s="29"/>
      <c r="S82" s="27"/>
      <c r="T82" s="28">
        <f>SUM(L82,G82)</f>
        <v>6792000</v>
      </c>
    </row>
    <row r="83" spans="3:22" s="23" customFormat="1" ht="38.25" customHeight="1" x14ac:dyDescent="0.3">
      <c r="C83" s="24" t="s">
        <v>229</v>
      </c>
      <c r="D83" s="24" t="s">
        <v>230</v>
      </c>
      <c r="E83" s="24" t="s">
        <v>99</v>
      </c>
      <c r="F83" s="115" t="s">
        <v>231</v>
      </c>
      <c r="G83" s="26">
        <f t="shared" si="17"/>
        <v>15812130</v>
      </c>
      <c r="H83" s="26">
        <v>15812130</v>
      </c>
      <c r="I83" s="26">
        <v>12518960</v>
      </c>
      <c r="J83" s="28">
        <v>336000</v>
      </c>
      <c r="K83" s="28"/>
      <c r="L83" s="26">
        <f t="shared" si="18"/>
        <v>329040</v>
      </c>
      <c r="M83" s="26"/>
      <c r="N83" s="26">
        <v>329040</v>
      </c>
      <c r="O83" s="26">
        <v>269700</v>
      </c>
      <c r="P83" s="26"/>
      <c r="Q83" s="26"/>
      <c r="R83" s="26"/>
      <c r="S83" s="26"/>
      <c r="T83" s="26">
        <f>SUM(L83,G83)</f>
        <v>16141170</v>
      </c>
    </row>
    <row r="84" spans="3:22" s="87" customFormat="1" ht="36" customHeight="1" x14ac:dyDescent="0.3">
      <c r="C84" s="24" t="s">
        <v>232</v>
      </c>
      <c r="D84" s="24" t="s">
        <v>233</v>
      </c>
      <c r="E84" s="24" t="s">
        <v>41</v>
      </c>
      <c r="F84" s="37" t="s">
        <v>394</v>
      </c>
      <c r="G84" s="26">
        <f t="shared" si="17"/>
        <v>1329390</v>
      </c>
      <c r="H84" s="26">
        <v>1329390</v>
      </c>
      <c r="I84" s="26">
        <v>848650</v>
      </c>
      <c r="J84" s="28"/>
      <c r="K84" s="28"/>
      <c r="L84" s="28">
        <f t="shared" si="18"/>
        <v>0</v>
      </c>
      <c r="M84" s="28"/>
      <c r="N84" s="29"/>
      <c r="O84" s="29"/>
      <c r="P84" s="29"/>
      <c r="Q84" s="28"/>
      <c r="R84" s="29"/>
      <c r="S84" s="29"/>
      <c r="T84" s="26">
        <f>SUM(G84,L84)</f>
        <v>1329390</v>
      </c>
    </row>
    <row r="85" spans="3:22" s="23" customFormat="1" ht="91.5" customHeight="1" x14ac:dyDescent="0.3">
      <c r="C85" s="24" t="s">
        <v>234</v>
      </c>
      <c r="D85" s="24" t="s">
        <v>235</v>
      </c>
      <c r="E85" s="24" t="s">
        <v>41</v>
      </c>
      <c r="F85" s="30" t="s">
        <v>236</v>
      </c>
      <c r="G85" s="26">
        <f t="shared" si="17"/>
        <v>145450</v>
      </c>
      <c r="H85" s="26">
        <v>145450</v>
      </c>
      <c r="I85" s="26"/>
      <c r="J85" s="28"/>
      <c r="K85" s="28"/>
      <c r="L85" s="28">
        <f t="shared" si="18"/>
        <v>0</v>
      </c>
      <c r="M85" s="28"/>
      <c r="N85" s="29"/>
      <c r="O85" s="29"/>
      <c r="P85" s="29"/>
      <c r="Q85" s="28"/>
      <c r="R85" s="29"/>
      <c r="S85" s="29"/>
      <c r="T85" s="28">
        <f>SUM(G85,L85)</f>
        <v>145450</v>
      </c>
    </row>
    <row r="86" spans="3:22" s="21" customFormat="1" ht="27" customHeight="1" x14ac:dyDescent="0.3">
      <c r="C86" s="24" t="s">
        <v>237</v>
      </c>
      <c r="D86" s="24" t="s">
        <v>238</v>
      </c>
      <c r="E86" s="24" t="s">
        <v>239</v>
      </c>
      <c r="F86" s="115" t="s">
        <v>240</v>
      </c>
      <c r="G86" s="26">
        <f t="shared" si="17"/>
        <v>6999850</v>
      </c>
      <c r="H86" s="26">
        <v>6999850</v>
      </c>
      <c r="I86" s="26">
        <v>5336430</v>
      </c>
      <c r="J86" s="28">
        <v>237900</v>
      </c>
      <c r="K86" s="28"/>
      <c r="L86" s="28">
        <f t="shared" si="18"/>
        <v>28000</v>
      </c>
      <c r="M86" s="28"/>
      <c r="N86" s="28">
        <v>17000</v>
      </c>
      <c r="O86" s="28"/>
      <c r="P86" s="28"/>
      <c r="Q86" s="28">
        <v>11000</v>
      </c>
      <c r="R86" s="28"/>
      <c r="S86" s="28"/>
      <c r="T86" s="28">
        <f t="shared" ref="T86:T96" si="19">SUM(L86,G86)</f>
        <v>7027850</v>
      </c>
    </row>
    <row r="87" spans="3:22" s="21" customFormat="1" ht="57.75" customHeight="1" x14ac:dyDescent="0.3">
      <c r="C87" s="24" t="s">
        <v>241</v>
      </c>
      <c r="D87" s="24" t="s">
        <v>242</v>
      </c>
      <c r="E87" s="24" t="s">
        <v>243</v>
      </c>
      <c r="F87" s="88" t="s">
        <v>244</v>
      </c>
      <c r="G87" s="26">
        <f t="shared" si="17"/>
        <v>7350010</v>
      </c>
      <c r="H87" s="26">
        <v>7350010</v>
      </c>
      <c r="I87" s="26">
        <v>5103980</v>
      </c>
      <c r="J87" s="28">
        <v>818050</v>
      </c>
      <c r="K87" s="28"/>
      <c r="L87" s="28">
        <f t="shared" si="18"/>
        <v>53900</v>
      </c>
      <c r="M87" s="28"/>
      <c r="N87" s="28">
        <v>53900</v>
      </c>
      <c r="O87" s="28">
        <v>20000</v>
      </c>
      <c r="P87" s="28"/>
      <c r="Q87" s="28"/>
      <c r="R87" s="28"/>
      <c r="S87" s="28"/>
      <c r="T87" s="28">
        <f t="shared" si="19"/>
        <v>7403910</v>
      </c>
    </row>
    <row r="88" spans="3:22" s="21" customFormat="1" ht="37.5" customHeight="1" x14ac:dyDescent="0.3">
      <c r="C88" s="40" t="s">
        <v>245</v>
      </c>
      <c r="D88" s="40" t="s">
        <v>246</v>
      </c>
      <c r="E88" s="40" t="s">
        <v>247</v>
      </c>
      <c r="F88" s="116" t="s">
        <v>248</v>
      </c>
      <c r="G88" s="26">
        <f t="shared" si="17"/>
        <v>4696670</v>
      </c>
      <c r="H88" s="26">
        <v>4696670</v>
      </c>
      <c r="I88" s="28">
        <v>3561380</v>
      </c>
      <c r="J88" s="28">
        <v>152400</v>
      </c>
      <c r="K88" s="28"/>
      <c r="L88" s="28">
        <f t="shared" si="18"/>
        <v>42000</v>
      </c>
      <c r="M88" s="28"/>
      <c r="N88" s="28">
        <v>42000</v>
      </c>
      <c r="O88" s="28"/>
      <c r="P88" s="28"/>
      <c r="Q88" s="28"/>
      <c r="R88" s="28"/>
      <c r="S88" s="28"/>
      <c r="T88" s="28">
        <f t="shared" si="19"/>
        <v>4738670</v>
      </c>
    </row>
    <row r="89" spans="3:22" s="21" customFormat="1" ht="28.5" customHeight="1" x14ac:dyDescent="0.3">
      <c r="C89" s="40" t="s">
        <v>249</v>
      </c>
      <c r="D89" s="40" t="s">
        <v>250</v>
      </c>
      <c r="E89" s="40" t="s">
        <v>247</v>
      </c>
      <c r="F89" s="116" t="s">
        <v>251</v>
      </c>
      <c r="G89" s="26">
        <f t="shared" si="17"/>
        <v>200000</v>
      </c>
      <c r="H89" s="26">
        <v>200000</v>
      </c>
      <c r="I89" s="28"/>
      <c r="J89" s="28"/>
      <c r="K89" s="28"/>
      <c r="L89" s="28">
        <f t="shared" si="18"/>
        <v>0</v>
      </c>
      <c r="M89" s="28"/>
      <c r="N89" s="28"/>
      <c r="O89" s="28"/>
      <c r="P89" s="28"/>
      <c r="Q89" s="28"/>
      <c r="R89" s="28"/>
      <c r="S89" s="28"/>
      <c r="T89" s="28">
        <f t="shared" si="19"/>
        <v>200000</v>
      </c>
    </row>
    <row r="90" spans="3:22" s="87" customFormat="1" ht="39.75" customHeight="1" x14ac:dyDescent="0.3">
      <c r="C90" s="40" t="s">
        <v>252</v>
      </c>
      <c r="D90" s="24" t="s">
        <v>253</v>
      </c>
      <c r="E90" s="117" t="s">
        <v>145</v>
      </c>
      <c r="F90" s="25" t="s">
        <v>254</v>
      </c>
      <c r="G90" s="26">
        <f t="shared" si="17"/>
        <v>626640</v>
      </c>
      <c r="H90" s="26">
        <v>626640</v>
      </c>
      <c r="I90" s="118"/>
      <c r="J90" s="118"/>
      <c r="K90" s="118"/>
      <c r="L90" s="28">
        <f t="shared" si="18"/>
        <v>0</v>
      </c>
      <c r="M90" s="28"/>
      <c r="N90" s="118"/>
      <c r="O90" s="118"/>
      <c r="P90" s="118"/>
      <c r="Q90" s="28"/>
      <c r="R90" s="118"/>
      <c r="S90" s="118"/>
      <c r="T90" s="28">
        <f t="shared" si="19"/>
        <v>626640</v>
      </c>
    </row>
    <row r="91" spans="3:22" s="87" customFormat="1" ht="36.75" customHeight="1" x14ac:dyDescent="0.3">
      <c r="C91" s="24" t="s">
        <v>255</v>
      </c>
      <c r="D91" s="24" t="s">
        <v>256</v>
      </c>
      <c r="E91" s="93" t="s">
        <v>145</v>
      </c>
      <c r="F91" s="25" t="s">
        <v>257</v>
      </c>
      <c r="G91" s="26">
        <f t="shared" si="17"/>
        <v>73360</v>
      </c>
      <c r="H91" s="26">
        <v>73360</v>
      </c>
      <c r="I91" s="29"/>
      <c r="J91" s="29"/>
      <c r="K91" s="29"/>
      <c r="L91" s="28">
        <f t="shared" si="18"/>
        <v>0</v>
      </c>
      <c r="M91" s="28"/>
      <c r="N91" s="119"/>
      <c r="O91" s="119"/>
      <c r="P91" s="119"/>
      <c r="Q91" s="28"/>
      <c r="R91" s="119"/>
      <c r="S91" s="119"/>
      <c r="T91" s="28">
        <f t="shared" si="19"/>
        <v>73360</v>
      </c>
    </row>
    <row r="92" spans="3:22" s="87" customFormat="1" ht="54.75" hidden="1" customHeight="1" x14ac:dyDescent="0.3">
      <c r="C92" s="24" t="s">
        <v>258</v>
      </c>
      <c r="D92" s="24" t="s">
        <v>259</v>
      </c>
      <c r="E92" s="24" t="s">
        <v>145</v>
      </c>
      <c r="F92" s="25" t="s">
        <v>260</v>
      </c>
      <c r="G92" s="26">
        <f t="shared" si="17"/>
        <v>0</v>
      </c>
      <c r="H92" s="26"/>
      <c r="I92" s="29"/>
      <c r="J92" s="29"/>
      <c r="K92" s="29"/>
      <c r="L92" s="28">
        <f t="shared" si="18"/>
        <v>0</v>
      </c>
      <c r="M92" s="28"/>
      <c r="N92" s="119"/>
      <c r="O92" s="119"/>
      <c r="P92" s="119"/>
      <c r="Q92" s="28"/>
      <c r="R92" s="119"/>
      <c r="S92" s="119"/>
      <c r="T92" s="28">
        <f t="shared" si="19"/>
        <v>0</v>
      </c>
    </row>
    <row r="93" spans="3:22" s="96" customFormat="1" ht="57.75" hidden="1" customHeight="1" x14ac:dyDescent="0.3">
      <c r="C93" s="31" t="s">
        <v>261</v>
      </c>
      <c r="D93" s="31" t="s">
        <v>262</v>
      </c>
      <c r="E93" s="31" t="s">
        <v>145</v>
      </c>
      <c r="F93" s="63" t="s">
        <v>263</v>
      </c>
      <c r="G93" s="33">
        <f t="shared" si="17"/>
        <v>0</v>
      </c>
      <c r="H93" s="33"/>
      <c r="I93" s="90"/>
      <c r="J93" s="90"/>
      <c r="K93" s="90"/>
      <c r="L93" s="34">
        <f t="shared" si="18"/>
        <v>0</v>
      </c>
      <c r="M93" s="34"/>
      <c r="N93" s="120"/>
      <c r="O93" s="120"/>
      <c r="P93" s="120"/>
      <c r="Q93" s="34"/>
      <c r="R93" s="120"/>
      <c r="S93" s="120"/>
      <c r="T93" s="34">
        <f t="shared" si="19"/>
        <v>0</v>
      </c>
    </row>
    <row r="94" spans="3:22" s="96" customFormat="1" ht="28.5" hidden="1" customHeight="1" x14ac:dyDescent="0.3">
      <c r="C94" s="31" t="s">
        <v>264</v>
      </c>
      <c r="D94" s="31" t="s">
        <v>265</v>
      </c>
      <c r="E94" s="121" t="s">
        <v>266</v>
      </c>
      <c r="F94" s="63" t="s">
        <v>267</v>
      </c>
      <c r="G94" s="33">
        <f t="shared" si="17"/>
        <v>0</v>
      </c>
      <c r="H94" s="33"/>
      <c r="I94" s="90"/>
      <c r="J94" s="90"/>
      <c r="K94" s="90"/>
      <c r="L94" s="34">
        <f t="shared" si="18"/>
        <v>0</v>
      </c>
      <c r="M94" s="34"/>
      <c r="N94" s="120"/>
      <c r="O94" s="120"/>
      <c r="P94" s="120"/>
      <c r="Q94" s="34"/>
      <c r="R94" s="120"/>
      <c r="S94" s="120"/>
      <c r="T94" s="34">
        <f t="shared" si="19"/>
        <v>0</v>
      </c>
    </row>
    <row r="95" spans="3:22" s="87" customFormat="1" ht="36.75" customHeight="1" x14ac:dyDescent="0.3">
      <c r="C95" s="24" t="s">
        <v>268</v>
      </c>
      <c r="D95" s="24" t="s">
        <v>269</v>
      </c>
      <c r="E95" s="93" t="s">
        <v>270</v>
      </c>
      <c r="F95" s="25" t="s">
        <v>271</v>
      </c>
      <c r="G95" s="26">
        <f t="shared" si="17"/>
        <v>0</v>
      </c>
      <c r="H95" s="26"/>
      <c r="I95" s="29"/>
      <c r="J95" s="29"/>
      <c r="K95" s="29"/>
      <c r="L95" s="28">
        <f t="shared" si="18"/>
        <v>40000</v>
      </c>
      <c r="M95" s="28"/>
      <c r="N95" s="119">
        <v>40000</v>
      </c>
      <c r="O95" s="119"/>
      <c r="P95" s="119"/>
      <c r="Q95" s="28"/>
      <c r="R95" s="119"/>
      <c r="S95" s="119"/>
      <c r="T95" s="28">
        <f t="shared" si="19"/>
        <v>40000</v>
      </c>
    </row>
    <row r="96" spans="3:22" s="124" customFormat="1" ht="74.25" customHeight="1" x14ac:dyDescent="0.3">
      <c r="C96" s="17" t="s">
        <v>272</v>
      </c>
      <c r="D96" s="122"/>
      <c r="E96" s="122"/>
      <c r="F96" s="114" t="s">
        <v>273</v>
      </c>
      <c r="G96" s="85">
        <f t="shared" ref="G96:S96" si="20">SUM(G97)</f>
        <v>99324453</v>
      </c>
      <c r="H96" s="85">
        <f t="shared" si="20"/>
        <v>18184236</v>
      </c>
      <c r="I96" s="85">
        <f t="shared" si="20"/>
        <v>12212681</v>
      </c>
      <c r="J96" s="85">
        <f t="shared" si="20"/>
        <v>660163</v>
      </c>
      <c r="K96" s="85">
        <f t="shared" si="20"/>
        <v>81140217</v>
      </c>
      <c r="L96" s="123">
        <f t="shared" si="20"/>
        <v>52059001</v>
      </c>
      <c r="M96" s="123">
        <f t="shared" si="20"/>
        <v>51280747</v>
      </c>
      <c r="N96" s="123">
        <f t="shared" si="20"/>
        <v>149760</v>
      </c>
      <c r="O96" s="123">
        <f t="shared" si="20"/>
        <v>0</v>
      </c>
      <c r="P96" s="123">
        <f t="shared" si="20"/>
        <v>0</v>
      </c>
      <c r="Q96" s="123">
        <f t="shared" si="20"/>
        <v>51909241</v>
      </c>
      <c r="R96" s="123">
        <f t="shared" si="20"/>
        <v>0</v>
      </c>
      <c r="S96" s="123">
        <f t="shared" si="20"/>
        <v>0</v>
      </c>
      <c r="T96" s="123">
        <f t="shared" si="19"/>
        <v>151383454</v>
      </c>
    </row>
    <row r="97" spans="3:38" s="124" customFormat="1" ht="76.5" customHeight="1" x14ac:dyDescent="0.3">
      <c r="C97" s="17" t="s">
        <v>274</v>
      </c>
      <c r="D97" s="122"/>
      <c r="E97" s="122"/>
      <c r="F97" s="114" t="s">
        <v>273</v>
      </c>
      <c r="G97" s="85">
        <f t="shared" ref="G97:T97" si="21">SUM(G98:G126)</f>
        <v>99324453</v>
      </c>
      <c r="H97" s="85">
        <f t="shared" si="21"/>
        <v>18184236</v>
      </c>
      <c r="I97" s="85">
        <f t="shared" si="21"/>
        <v>12212681</v>
      </c>
      <c r="J97" s="85">
        <f t="shared" si="21"/>
        <v>660163</v>
      </c>
      <c r="K97" s="85">
        <f t="shared" si="21"/>
        <v>81140217</v>
      </c>
      <c r="L97" s="85">
        <f t="shared" si="21"/>
        <v>52059001</v>
      </c>
      <c r="M97" s="85">
        <f t="shared" si="21"/>
        <v>51280747</v>
      </c>
      <c r="N97" s="85">
        <f t="shared" si="21"/>
        <v>149760</v>
      </c>
      <c r="O97" s="85">
        <f t="shared" si="21"/>
        <v>0</v>
      </c>
      <c r="P97" s="85">
        <f t="shared" si="21"/>
        <v>0</v>
      </c>
      <c r="Q97" s="85">
        <f t="shared" si="21"/>
        <v>51909241</v>
      </c>
      <c r="R97" s="85">
        <f t="shared" si="21"/>
        <v>0</v>
      </c>
      <c r="S97" s="85">
        <f t="shared" si="21"/>
        <v>0</v>
      </c>
      <c r="T97" s="85">
        <f t="shared" si="21"/>
        <v>151383454</v>
      </c>
      <c r="U97" s="125">
        <f>SUM(U100:U125)</f>
        <v>0</v>
      </c>
      <c r="V97" s="22">
        <f>SUM(G96,L96)</f>
        <v>151383454</v>
      </c>
      <c r="W97" s="125">
        <f>SUM(W100:W125)</f>
        <v>0</v>
      </c>
      <c r="X97" s="125">
        <f>SUM(X100:X125)</f>
        <v>0</v>
      </c>
    </row>
    <row r="98" spans="3:38" s="35" customFormat="1" ht="3" hidden="1" customHeight="1" x14ac:dyDescent="0.3">
      <c r="C98" s="31" t="s">
        <v>275</v>
      </c>
      <c r="D98" s="31" t="s">
        <v>26</v>
      </c>
      <c r="E98" s="31" t="s">
        <v>27</v>
      </c>
      <c r="F98" s="63" t="s">
        <v>28</v>
      </c>
      <c r="G98" s="33">
        <f t="shared" ref="G98:G126" si="22">SUM(H98,K98)</f>
        <v>0</v>
      </c>
      <c r="H98" s="126"/>
      <c r="I98" s="126"/>
      <c r="J98" s="126"/>
      <c r="K98" s="127"/>
      <c r="L98" s="34">
        <f>SUM(N98,Q98)</f>
        <v>0</v>
      </c>
      <c r="M98" s="34"/>
      <c r="N98" s="90"/>
      <c r="O98" s="90"/>
      <c r="P98" s="90"/>
      <c r="Q98" s="34"/>
      <c r="R98" s="126"/>
      <c r="S98" s="126"/>
      <c r="T98" s="34">
        <f t="shared" ref="T98" si="23">SUM(G98,L98)</f>
        <v>0</v>
      </c>
    </row>
    <row r="99" spans="3:38" s="124" customFormat="1" ht="58.7" customHeight="1" x14ac:dyDescent="0.3">
      <c r="C99" s="24" t="s">
        <v>276</v>
      </c>
      <c r="D99" s="24" t="s">
        <v>30</v>
      </c>
      <c r="E99" s="24" t="s">
        <v>27</v>
      </c>
      <c r="F99" s="79" t="s">
        <v>277</v>
      </c>
      <c r="G99" s="26">
        <f t="shared" si="22"/>
        <v>17235236</v>
      </c>
      <c r="H99" s="28">
        <v>17139236</v>
      </c>
      <c r="I99" s="28">
        <v>12212681</v>
      </c>
      <c r="J99" s="28">
        <v>660163</v>
      </c>
      <c r="K99" s="28">
        <v>96000</v>
      </c>
      <c r="L99" s="26">
        <f t="shared" ref="L99:L123" si="24">SUM(N99,Q99)</f>
        <v>71238</v>
      </c>
      <c r="M99" s="28">
        <v>71238</v>
      </c>
      <c r="N99" s="28"/>
      <c r="O99" s="28"/>
      <c r="P99" s="28"/>
      <c r="Q99" s="28">
        <v>71238</v>
      </c>
      <c r="R99" s="28"/>
      <c r="S99" s="28"/>
      <c r="T99" s="26">
        <f t="shared" ref="T99:T105" si="25">SUM(L99,G99)</f>
        <v>17306474</v>
      </c>
    </row>
    <row r="100" spans="3:38" s="128" customFormat="1" ht="57.75" hidden="1" customHeight="1" x14ac:dyDescent="0.3">
      <c r="C100" s="31" t="s">
        <v>278</v>
      </c>
      <c r="D100" s="31" t="s">
        <v>91</v>
      </c>
      <c r="E100" s="121" t="s">
        <v>92</v>
      </c>
      <c r="F100" s="63" t="s">
        <v>93</v>
      </c>
      <c r="G100" s="26">
        <f t="shared" si="22"/>
        <v>0</v>
      </c>
      <c r="H100" s="33"/>
      <c r="I100" s="33"/>
      <c r="J100" s="34"/>
      <c r="K100" s="34"/>
      <c r="L100" s="34">
        <f t="shared" si="24"/>
        <v>0</v>
      </c>
      <c r="M100" s="33"/>
      <c r="N100" s="33"/>
      <c r="O100" s="33"/>
      <c r="P100" s="33"/>
      <c r="Q100" s="33"/>
      <c r="R100" s="34"/>
      <c r="S100" s="34"/>
      <c r="T100" s="33">
        <f t="shared" si="25"/>
        <v>0</v>
      </c>
      <c r="U100" s="65"/>
      <c r="V100" s="65"/>
      <c r="W100" s="65"/>
      <c r="X100" s="65"/>
      <c r="Y100" s="65"/>
      <c r="Z100" s="65"/>
      <c r="AA100" s="65"/>
      <c r="AB100" s="65"/>
      <c r="AC100" s="65"/>
      <c r="AD100" s="65"/>
      <c r="AE100" s="65"/>
      <c r="AF100" s="65"/>
      <c r="AG100" s="65"/>
      <c r="AH100" s="65"/>
      <c r="AI100" s="65"/>
      <c r="AJ100" s="65"/>
      <c r="AK100" s="65"/>
      <c r="AL100" s="65"/>
    </row>
    <row r="101" spans="3:38" s="60" customFormat="1" ht="75.75" customHeight="1" x14ac:dyDescent="0.3">
      <c r="C101" s="24" t="s">
        <v>279</v>
      </c>
      <c r="D101" s="24" t="s">
        <v>280</v>
      </c>
      <c r="E101" s="93" t="s">
        <v>103</v>
      </c>
      <c r="F101" s="25" t="s">
        <v>281</v>
      </c>
      <c r="G101" s="26">
        <f t="shared" si="22"/>
        <v>0</v>
      </c>
      <c r="H101" s="26"/>
      <c r="I101" s="26"/>
      <c r="J101" s="28"/>
      <c r="K101" s="28"/>
      <c r="L101" s="28">
        <f t="shared" si="24"/>
        <v>2732534</v>
      </c>
      <c r="M101" s="26">
        <v>2732534</v>
      </c>
      <c r="N101" s="26"/>
      <c r="O101" s="26"/>
      <c r="P101" s="26"/>
      <c r="Q101" s="26">
        <v>2732534</v>
      </c>
      <c r="R101" s="28"/>
      <c r="S101" s="28"/>
      <c r="T101" s="26">
        <f t="shared" si="25"/>
        <v>2732534</v>
      </c>
      <c r="U101" s="59"/>
      <c r="V101" s="59"/>
      <c r="W101" s="59"/>
      <c r="X101" s="59"/>
      <c r="Y101" s="59"/>
      <c r="Z101" s="59"/>
      <c r="AA101" s="59"/>
      <c r="AB101" s="59"/>
      <c r="AC101" s="59"/>
      <c r="AD101" s="59"/>
      <c r="AE101" s="59"/>
      <c r="AF101" s="59"/>
      <c r="AG101" s="59"/>
      <c r="AH101" s="59"/>
      <c r="AI101" s="59"/>
      <c r="AJ101" s="59"/>
      <c r="AK101" s="59"/>
      <c r="AL101" s="59"/>
    </row>
    <row r="102" spans="3:38" s="60" customFormat="1" ht="39.200000000000003" customHeight="1" x14ac:dyDescent="0.3">
      <c r="C102" s="24" t="s">
        <v>282</v>
      </c>
      <c r="D102" s="24" t="s">
        <v>164</v>
      </c>
      <c r="E102" s="24" t="s">
        <v>165</v>
      </c>
      <c r="F102" s="88" t="s">
        <v>166</v>
      </c>
      <c r="G102" s="26">
        <f t="shared" si="22"/>
        <v>0</v>
      </c>
      <c r="H102" s="26"/>
      <c r="I102" s="26"/>
      <c r="J102" s="28"/>
      <c r="K102" s="28"/>
      <c r="L102" s="28">
        <f t="shared" si="24"/>
        <v>23838274</v>
      </c>
      <c r="M102" s="26">
        <v>23838274</v>
      </c>
      <c r="N102" s="26"/>
      <c r="O102" s="26"/>
      <c r="P102" s="26"/>
      <c r="Q102" s="26">
        <v>23838274</v>
      </c>
      <c r="R102" s="28"/>
      <c r="S102" s="28"/>
      <c r="T102" s="26">
        <f t="shared" si="25"/>
        <v>23838274</v>
      </c>
      <c r="U102" s="59"/>
      <c r="V102" s="59"/>
      <c r="W102" s="59"/>
      <c r="X102" s="59"/>
      <c r="Y102" s="59"/>
      <c r="Z102" s="59"/>
      <c r="AA102" s="59"/>
      <c r="AB102" s="59"/>
      <c r="AC102" s="59"/>
      <c r="AD102" s="59"/>
      <c r="AE102" s="59"/>
      <c r="AF102" s="59"/>
      <c r="AG102" s="59"/>
      <c r="AH102" s="59"/>
      <c r="AI102" s="59"/>
      <c r="AJ102" s="59"/>
      <c r="AK102" s="59"/>
      <c r="AL102" s="59"/>
    </row>
    <row r="103" spans="3:38" s="60" customFormat="1" ht="57.2" hidden="1" customHeight="1" x14ac:dyDescent="0.3">
      <c r="C103" s="24" t="s">
        <v>283</v>
      </c>
      <c r="D103" s="24" t="s">
        <v>168</v>
      </c>
      <c r="E103" s="24" t="s">
        <v>284</v>
      </c>
      <c r="F103" s="88" t="s">
        <v>170</v>
      </c>
      <c r="G103" s="26">
        <f t="shared" si="22"/>
        <v>0</v>
      </c>
      <c r="H103" s="26"/>
      <c r="I103" s="26"/>
      <c r="J103" s="28"/>
      <c r="K103" s="28"/>
      <c r="L103" s="28">
        <f t="shared" si="24"/>
        <v>0</v>
      </c>
      <c r="M103" s="26"/>
      <c r="N103" s="26"/>
      <c r="O103" s="26"/>
      <c r="P103" s="26"/>
      <c r="Q103" s="26"/>
      <c r="R103" s="28"/>
      <c r="S103" s="28"/>
      <c r="T103" s="26">
        <f t="shared" si="25"/>
        <v>0</v>
      </c>
      <c r="U103" s="59"/>
      <c r="V103" s="59"/>
      <c r="W103" s="59"/>
      <c r="X103" s="59"/>
      <c r="Y103" s="59"/>
      <c r="Z103" s="59"/>
      <c r="AA103" s="59"/>
      <c r="AB103" s="59"/>
      <c r="AC103" s="59"/>
      <c r="AD103" s="59"/>
      <c r="AE103" s="59"/>
      <c r="AF103" s="59"/>
      <c r="AG103" s="59"/>
      <c r="AH103" s="59"/>
      <c r="AI103" s="59"/>
      <c r="AJ103" s="59"/>
      <c r="AK103" s="59"/>
      <c r="AL103" s="59"/>
    </row>
    <row r="104" spans="3:38" s="124" customFormat="1" ht="77.25" customHeight="1" x14ac:dyDescent="0.3">
      <c r="C104" s="93" t="s">
        <v>285</v>
      </c>
      <c r="D104" s="129">
        <v>2170</v>
      </c>
      <c r="E104" s="24" t="s">
        <v>173</v>
      </c>
      <c r="F104" s="130" t="s">
        <v>286</v>
      </c>
      <c r="G104" s="26">
        <f t="shared" si="22"/>
        <v>0</v>
      </c>
      <c r="H104" s="28"/>
      <c r="I104" s="28"/>
      <c r="J104" s="28"/>
      <c r="K104" s="28"/>
      <c r="L104" s="28">
        <f>SUM(N104,Q104)</f>
        <v>7136784</v>
      </c>
      <c r="M104" s="28">
        <v>7136784</v>
      </c>
      <c r="N104" s="28"/>
      <c r="O104" s="28"/>
      <c r="P104" s="28"/>
      <c r="Q104" s="28">
        <v>7136784</v>
      </c>
      <c r="R104" s="28"/>
      <c r="S104" s="28"/>
      <c r="T104" s="26">
        <f>SUM(L104,G104)</f>
        <v>7136784</v>
      </c>
    </row>
    <row r="105" spans="3:38" s="60" customFormat="1" ht="12" hidden="1" customHeight="1" x14ac:dyDescent="0.3">
      <c r="C105" s="24" t="s">
        <v>287</v>
      </c>
      <c r="D105" s="24" t="s">
        <v>242</v>
      </c>
      <c r="E105" s="24" t="s">
        <v>243</v>
      </c>
      <c r="F105" s="88" t="s">
        <v>244</v>
      </c>
      <c r="G105" s="26">
        <f t="shared" si="22"/>
        <v>0</v>
      </c>
      <c r="H105" s="26"/>
      <c r="I105" s="26"/>
      <c r="J105" s="28"/>
      <c r="K105" s="28"/>
      <c r="L105" s="28"/>
      <c r="M105" s="26"/>
      <c r="N105" s="26"/>
      <c r="O105" s="26"/>
      <c r="P105" s="26"/>
      <c r="Q105" s="26"/>
      <c r="R105" s="28"/>
      <c r="S105" s="28"/>
      <c r="T105" s="26">
        <f t="shared" si="25"/>
        <v>0</v>
      </c>
      <c r="U105" s="59"/>
      <c r="V105" s="59"/>
      <c r="W105" s="59"/>
      <c r="X105" s="59"/>
      <c r="Y105" s="59"/>
      <c r="Z105" s="59"/>
      <c r="AA105" s="59"/>
      <c r="AB105" s="59"/>
      <c r="AC105" s="59"/>
      <c r="AD105" s="59"/>
      <c r="AE105" s="59"/>
      <c r="AF105" s="59"/>
      <c r="AG105" s="59"/>
      <c r="AH105" s="59"/>
      <c r="AI105" s="59"/>
      <c r="AJ105" s="59"/>
      <c r="AK105" s="59"/>
      <c r="AL105" s="59"/>
    </row>
    <row r="106" spans="3:38" s="124" customFormat="1" ht="36.75" customHeight="1" x14ac:dyDescent="0.3">
      <c r="C106" s="24" t="s">
        <v>288</v>
      </c>
      <c r="D106" s="24" t="s">
        <v>289</v>
      </c>
      <c r="E106" s="24" t="s">
        <v>221</v>
      </c>
      <c r="F106" s="79" t="s">
        <v>290</v>
      </c>
      <c r="G106" s="26">
        <f t="shared" si="22"/>
        <v>0</v>
      </c>
      <c r="H106" s="28"/>
      <c r="I106" s="28"/>
      <c r="J106" s="28"/>
      <c r="K106" s="28"/>
      <c r="L106" s="28">
        <f t="shared" si="24"/>
        <v>285200</v>
      </c>
      <c r="M106" s="28">
        <v>285200</v>
      </c>
      <c r="N106" s="28"/>
      <c r="O106" s="28"/>
      <c r="P106" s="28"/>
      <c r="Q106" s="28">
        <v>285200</v>
      </c>
      <c r="R106" s="28"/>
      <c r="S106" s="28"/>
      <c r="T106" s="26">
        <f t="shared" ref="T106:T126" si="26">SUM(G106,L106)</f>
        <v>285200</v>
      </c>
    </row>
    <row r="107" spans="3:38" s="124" customFormat="1" ht="36.75" hidden="1" customHeight="1" x14ac:dyDescent="0.3">
      <c r="C107" s="24" t="s">
        <v>291</v>
      </c>
      <c r="D107" s="24" t="s">
        <v>292</v>
      </c>
      <c r="E107" s="24" t="s">
        <v>293</v>
      </c>
      <c r="F107" s="131" t="s">
        <v>294</v>
      </c>
      <c r="G107" s="26">
        <f t="shared" si="22"/>
        <v>0</v>
      </c>
      <c r="H107" s="28"/>
      <c r="I107" s="28"/>
      <c r="J107" s="28"/>
      <c r="K107" s="28"/>
      <c r="L107" s="28">
        <f t="shared" si="24"/>
        <v>0</v>
      </c>
      <c r="M107" s="28"/>
      <c r="N107" s="28"/>
      <c r="O107" s="28"/>
      <c r="P107" s="28"/>
      <c r="Q107" s="28"/>
      <c r="R107" s="28"/>
      <c r="S107" s="28"/>
      <c r="T107" s="26">
        <f t="shared" si="26"/>
        <v>0</v>
      </c>
    </row>
    <row r="108" spans="3:38" s="124" customFormat="1" ht="38.25" hidden="1" customHeight="1" x14ac:dyDescent="0.3">
      <c r="C108" s="24" t="s">
        <v>295</v>
      </c>
      <c r="D108" s="24" t="s">
        <v>296</v>
      </c>
      <c r="E108" s="24" t="s">
        <v>293</v>
      </c>
      <c r="F108" s="132" t="s">
        <v>297</v>
      </c>
      <c r="G108" s="26">
        <f t="shared" si="22"/>
        <v>0</v>
      </c>
      <c r="H108" s="28"/>
      <c r="I108" s="28"/>
      <c r="J108" s="28"/>
      <c r="K108" s="28"/>
      <c r="L108" s="28">
        <f t="shared" si="24"/>
        <v>0</v>
      </c>
      <c r="M108" s="28"/>
      <c r="N108" s="28"/>
      <c r="O108" s="28"/>
      <c r="P108" s="28"/>
      <c r="Q108" s="28"/>
      <c r="R108" s="28"/>
      <c r="S108" s="28"/>
      <c r="T108" s="28">
        <f t="shared" si="26"/>
        <v>0</v>
      </c>
    </row>
    <row r="109" spans="3:38" s="23" customFormat="1" ht="42.75" hidden="1" customHeight="1" x14ac:dyDescent="0.3">
      <c r="C109" s="24" t="s">
        <v>298</v>
      </c>
      <c r="D109" s="24" t="s">
        <v>299</v>
      </c>
      <c r="E109" s="24" t="s">
        <v>300</v>
      </c>
      <c r="F109" s="132" t="s">
        <v>301</v>
      </c>
      <c r="G109" s="26">
        <f t="shared" si="22"/>
        <v>0</v>
      </c>
      <c r="H109" s="26"/>
      <c r="I109" s="29"/>
      <c r="J109" s="29"/>
      <c r="K109" s="26"/>
      <c r="L109" s="28">
        <f t="shared" si="24"/>
        <v>0</v>
      </c>
      <c r="M109" s="28"/>
      <c r="N109" s="29"/>
      <c r="O109" s="29"/>
      <c r="P109" s="29"/>
      <c r="Q109" s="28"/>
      <c r="R109" s="29"/>
      <c r="S109" s="29"/>
      <c r="T109" s="28">
        <f t="shared" si="26"/>
        <v>0</v>
      </c>
    </row>
    <row r="110" spans="3:38" s="124" customFormat="1" ht="37.5" hidden="1" customHeight="1" x14ac:dyDescent="0.3">
      <c r="C110" s="24" t="s">
        <v>302</v>
      </c>
      <c r="D110" s="24" t="s">
        <v>303</v>
      </c>
      <c r="E110" s="24" t="s">
        <v>293</v>
      </c>
      <c r="F110" s="79" t="s">
        <v>304</v>
      </c>
      <c r="G110" s="26">
        <f t="shared" si="22"/>
        <v>0</v>
      </c>
      <c r="H110" s="28"/>
      <c r="I110" s="28"/>
      <c r="J110" s="28"/>
      <c r="K110" s="28"/>
      <c r="L110" s="28">
        <f t="shared" si="24"/>
        <v>0</v>
      </c>
      <c r="M110" s="28"/>
      <c r="N110" s="28"/>
      <c r="O110" s="28"/>
      <c r="P110" s="28"/>
      <c r="Q110" s="28"/>
      <c r="R110" s="28"/>
      <c r="S110" s="28"/>
      <c r="T110" s="28">
        <f t="shared" si="26"/>
        <v>0</v>
      </c>
    </row>
    <row r="111" spans="3:38" s="124" customFormat="1" ht="36" hidden="1" customHeight="1" x14ac:dyDescent="0.3">
      <c r="C111" s="24" t="s">
        <v>305</v>
      </c>
      <c r="D111" s="24" t="s">
        <v>306</v>
      </c>
      <c r="E111" s="24" t="s">
        <v>293</v>
      </c>
      <c r="F111" s="79" t="s">
        <v>307</v>
      </c>
      <c r="G111" s="26">
        <f t="shared" si="22"/>
        <v>0</v>
      </c>
      <c r="H111" s="28"/>
      <c r="I111" s="28"/>
      <c r="J111" s="28"/>
      <c r="K111" s="28"/>
      <c r="L111" s="28">
        <f t="shared" si="24"/>
        <v>0</v>
      </c>
      <c r="M111" s="28"/>
      <c r="N111" s="28"/>
      <c r="O111" s="28"/>
      <c r="P111" s="28"/>
      <c r="Q111" s="28"/>
      <c r="R111" s="28"/>
      <c r="S111" s="28"/>
      <c r="T111" s="28">
        <f t="shared" si="26"/>
        <v>0</v>
      </c>
    </row>
    <row r="112" spans="3:38" s="124" customFormat="1" ht="74.25" customHeight="1" x14ac:dyDescent="0.3">
      <c r="C112" s="24" t="s">
        <v>308</v>
      </c>
      <c r="D112" s="24" t="s">
        <v>309</v>
      </c>
      <c r="E112" s="24" t="s">
        <v>293</v>
      </c>
      <c r="F112" s="79" t="s">
        <v>310</v>
      </c>
      <c r="G112" s="26">
        <f t="shared" si="22"/>
        <v>9925617</v>
      </c>
      <c r="H112" s="28"/>
      <c r="I112" s="28"/>
      <c r="J112" s="28"/>
      <c r="K112" s="28">
        <v>9925617</v>
      </c>
      <c r="L112" s="28">
        <f t="shared" si="24"/>
        <v>0</v>
      </c>
      <c r="M112" s="28"/>
      <c r="N112" s="28"/>
      <c r="O112" s="28"/>
      <c r="P112" s="28"/>
      <c r="Q112" s="28"/>
      <c r="R112" s="28"/>
      <c r="S112" s="28"/>
      <c r="T112" s="28">
        <f t="shared" si="26"/>
        <v>9925617</v>
      </c>
    </row>
    <row r="113" spans="3:22" s="23" customFormat="1" ht="27" customHeight="1" x14ac:dyDescent="0.3">
      <c r="C113" s="24" t="s">
        <v>311</v>
      </c>
      <c r="D113" s="24" t="s">
        <v>312</v>
      </c>
      <c r="E113" s="24" t="s">
        <v>293</v>
      </c>
      <c r="F113" s="132" t="s">
        <v>313</v>
      </c>
      <c r="G113" s="26">
        <f t="shared" si="22"/>
        <v>69318600</v>
      </c>
      <c r="H113" s="26"/>
      <c r="I113" s="29"/>
      <c r="J113" s="29"/>
      <c r="K113" s="26">
        <v>69318600</v>
      </c>
      <c r="L113" s="28">
        <f t="shared" si="24"/>
        <v>0</v>
      </c>
      <c r="M113" s="28"/>
      <c r="N113" s="29"/>
      <c r="O113" s="29"/>
      <c r="P113" s="29"/>
      <c r="Q113" s="28"/>
      <c r="R113" s="29"/>
      <c r="S113" s="29"/>
      <c r="T113" s="28">
        <f t="shared" si="26"/>
        <v>69318600</v>
      </c>
    </row>
    <row r="114" spans="3:22" s="124" customFormat="1" ht="39.200000000000003" hidden="1" customHeight="1" x14ac:dyDescent="0.3">
      <c r="C114" s="24" t="s">
        <v>314</v>
      </c>
      <c r="D114" s="24" t="s">
        <v>315</v>
      </c>
      <c r="E114" s="24" t="s">
        <v>316</v>
      </c>
      <c r="F114" s="79" t="s">
        <v>317</v>
      </c>
      <c r="G114" s="26">
        <f t="shared" si="22"/>
        <v>0</v>
      </c>
      <c r="H114" s="28"/>
      <c r="I114" s="28"/>
      <c r="J114" s="28"/>
      <c r="K114" s="28"/>
      <c r="L114" s="28">
        <f t="shared" si="24"/>
        <v>0</v>
      </c>
      <c r="M114" s="28"/>
      <c r="N114" s="28"/>
      <c r="O114" s="28"/>
      <c r="P114" s="28"/>
      <c r="Q114" s="28"/>
      <c r="R114" s="28"/>
      <c r="S114" s="28"/>
      <c r="T114" s="28">
        <f t="shared" si="26"/>
        <v>0</v>
      </c>
    </row>
    <row r="115" spans="3:22" s="124" customFormat="1" ht="37.5" hidden="1" customHeight="1" x14ac:dyDescent="0.3">
      <c r="C115" s="24" t="s">
        <v>318</v>
      </c>
      <c r="D115" s="24" t="s">
        <v>319</v>
      </c>
      <c r="E115" s="24" t="s">
        <v>320</v>
      </c>
      <c r="F115" s="79" t="s">
        <v>321</v>
      </c>
      <c r="G115" s="26">
        <f t="shared" si="22"/>
        <v>0</v>
      </c>
      <c r="H115" s="28"/>
      <c r="I115" s="28"/>
      <c r="J115" s="28"/>
      <c r="K115" s="28"/>
      <c r="L115" s="28">
        <f t="shared" si="24"/>
        <v>0</v>
      </c>
      <c r="M115" s="28"/>
      <c r="N115" s="28"/>
      <c r="O115" s="28"/>
      <c r="P115" s="28"/>
      <c r="Q115" s="28"/>
      <c r="R115" s="28"/>
      <c r="S115" s="28"/>
      <c r="T115" s="28">
        <f t="shared" si="26"/>
        <v>0</v>
      </c>
    </row>
    <row r="116" spans="3:22" s="124" customFormat="1" ht="27.75" hidden="1" customHeight="1" x14ac:dyDescent="0.3">
      <c r="C116" s="24" t="s">
        <v>322</v>
      </c>
      <c r="D116" s="24" t="s">
        <v>323</v>
      </c>
      <c r="E116" s="24" t="s">
        <v>320</v>
      </c>
      <c r="F116" s="79" t="s">
        <v>324</v>
      </c>
      <c r="G116" s="26">
        <f t="shared" si="22"/>
        <v>0</v>
      </c>
      <c r="H116" s="28"/>
      <c r="I116" s="28"/>
      <c r="J116" s="28"/>
      <c r="K116" s="28"/>
      <c r="L116" s="28">
        <f t="shared" si="24"/>
        <v>0</v>
      </c>
      <c r="M116" s="28"/>
      <c r="N116" s="28"/>
      <c r="O116" s="28"/>
      <c r="P116" s="28"/>
      <c r="Q116" s="28"/>
      <c r="R116" s="28"/>
      <c r="S116" s="28"/>
      <c r="T116" s="28">
        <f t="shared" si="26"/>
        <v>0</v>
      </c>
    </row>
    <row r="117" spans="3:22" s="124" customFormat="1" ht="27.75" hidden="1" customHeight="1" x14ac:dyDescent="0.3">
      <c r="C117" s="24" t="s">
        <v>325</v>
      </c>
      <c r="D117" s="24" t="s">
        <v>326</v>
      </c>
      <c r="E117" s="24" t="s">
        <v>320</v>
      </c>
      <c r="F117" s="79" t="s">
        <v>327</v>
      </c>
      <c r="G117" s="26">
        <f t="shared" si="22"/>
        <v>0</v>
      </c>
      <c r="H117" s="28"/>
      <c r="I117" s="28"/>
      <c r="J117" s="28"/>
      <c r="K117" s="28"/>
      <c r="L117" s="28">
        <f t="shared" si="24"/>
        <v>0</v>
      </c>
      <c r="M117" s="28"/>
      <c r="N117" s="28"/>
      <c r="O117" s="28"/>
      <c r="P117" s="28"/>
      <c r="Q117" s="28"/>
      <c r="R117" s="28"/>
      <c r="S117" s="28"/>
      <c r="T117" s="28">
        <f t="shared" si="26"/>
        <v>0</v>
      </c>
    </row>
    <row r="118" spans="3:22" s="124" customFormat="1" ht="40.700000000000003" hidden="1" customHeight="1" x14ac:dyDescent="0.3">
      <c r="C118" s="24" t="s">
        <v>328</v>
      </c>
      <c r="D118" s="24" t="s">
        <v>329</v>
      </c>
      <c r="E118" s="24" t="s">
        <v>320</v>
      </c>
      <c r="F118" s="79" t="s">
        <v>330</v>
      </c>
      <c r="G118" s="26">
        <f t="shared" si="22"/>
        <v>0</v>
      </c>
      <c r="H118" s="26"/>
      <c r="I118" s="26"/>
      <c r="J118" s="26"/>
      <c r="K118" s="26"/>
      <c r="L118" s="28">
        <f>SUM(N118,Q118)</f>
        <v>0</v>
      </c>
      <c r="M118" s="26"/>
      <c r="N118" s="26"/>
      <c r="O118" s="26"/>
      <c r="P118" s="26"/>
      <c r="Q118" s="26"/>
      <c r="R118" s="26"/>
      <c r="S118" s="26"/>
      <c r="T118" s="28">
        <f>SUM(G118,L118)</f>
        <v>0</v>
      </c>
    </row>
    <row r="119" spans="3:22" s="124" customFormat="1" ht="39.200000000000003" hidden="1" customHeight="1" x14ac:dyDescent="0.3">
      <c r="C119" s="24" t="s">
        <v>331</v>
      </c>
      <c r="D119" s="24" t="s">
        <v>332</v>
      </c>
      <c r="E119" s="24" t="s">
        <v>57</v>
      </c>
      <c r="F119" s="79" t="s">
        <v>333</v>
      </c>
      <c r="G119" s="26">
        <f t="shared" si="22"/>
        <v>0</v>
      </c>
      <c r="H119" s="28"/>
      <c r="I119" s="28"/>
      <c r="J119" s="28"/>
      <c r="K119" s="28"/>
      <c r="L119" s="28">
        <f t="shared" si="24"/>
        <v>0</v>
      </c>
      <c r="M119" s="28"/>
      <c r="N119" s="28"/>
      <c r="O119" s="28"/>
      <c r="P119" s="28"/>
      <c r="Q119" s="28"/>
      <c r="R119" s="28"/>
      <c r="S119" s="28"/>
      <c r="T119" s="28">
        <f t="shared" si="26"/>
        <v>0</v>
      </c>
    </row>
    <row r="120" spans="3:22" s="124" customFormat="1" ht="55.5" customHeight="1" x14ac:dyDescent="0.3">
      <c r="C120" s="24" t="s">
        <v>334</v>
      </c>
      <c r="D120" s="24" t="s">
        <v>335</v>
      </c>
      <c r="E120" s="24" t="s">
        <v>336</v>
      </c>
      <c r="F120" s="79" t="s">
        <v>337</v>
      </c>
      <c r="G120" s="26">
        <f t="shared" si="22"/>
        <v>1500000</v>
      </c>
      <c r="H120" s="28"/>
      <c r="I120" s="28"/>
      <c r="J120" s="28"/>
      <c r="K120" s="28">
        <v>1500000</v>
      </c>
      <c r="L120" s="28">
        <f t="shared" si="24"/>
        <v>0</v>
      </c>
      <c r="M120" s="28"/>
      <c r="N120" s="28"/>
      <c r="O120" s="28"/>
      <c r="P120" s="28"/>
      <c r="Q120" s="28"/>
      <c r="R120" s="28"/>
      <c r="S120" s="28"/>
      <c r="T120" s="28">
        <f t="shared" si="26"/>
        <v>1500000</v>
      </c>
    </row>
    <row r="121" spans="3:22" s="124" customFormat="1" ht="36" customHeight="1" x14ac:dyDescent="0.3">
      <c r="C121" s="24" t="s">
        <v>338</v>
      </c>
      <c r="D121" s="24" t="s">
        <v>339</v>
      </c>
      <c r="E121" s="93" t="s">
        <v>57</v>
      </c>
      <c r="F121" s="25" t="s">
        <v>340</v>
      </c>
      <c r="G121" s="26">
        <f t="shared" si="22"/>
        <v>345000</v>
      </c>
      <c r="H121" s="133">
        <v>45000</v>
      </c>
      <c r="I121" s="28"/>
      <c r="J121" s="28"/>
      <c r="K121" s="133">
        <v>300000</v>
      </c>
      <c r="L121" s="28"/>
      <c r="M121" s="28"/>
      <c r="N121" s="28"/>
      <c r="O121" s="28"/>
      <c r="P121" s="28"/>
      <c r="Q121" s="28"/>
      <c r="R121" s="134"/>
      <c r="S121" s="94"/>
      <c r="T121" s="28">
        <f>SUM(G121,L121)</f>
        <v>345000</v>
      </c>
    </row>
    <row r="122" spans="3:22" s="124" customFormat="1" ht="56.25" customHeight="1" x14ac:dyDescent="0.3">
      <c r="C122" s="24" t="s">
        <v>341</v>
      </c>
      <c r="D122" s="24" t="s">
        <v>60</v>
      </c>
      <c r="E122" s="41" t="s">
        <v>61</v>
      </c>
      <c r="F122" s="42" t="s">
        <v>62</v>
      </c>
      <c r="G122" s="26">
        <f t="shared" si="22"/>
        <v>0</v>
      </c>
      <c r="H122" s="133"/>
      <c r="I122" s="28"/>
      <c r="J122" s="28"/>
      <c r="K122" s="133"/>
      <c r="L122" s="28">
        <f t="shared" si="24"/>
        <v>17216717</v>
      </c>
      <c r="M122" s="135">
        <v>17216717</v>
      </c>
      <c r="N122" s="28"/>
      <c r="O122" s="28"/>
      <c r="P122" s="28"/>
      <c r="Q122" s="135">
        <v>17216717</v>
      </c>
      <c r="R122" s="134"/>
      <c r="S122" s="94"/>
      <c r="T122" s="28">
        <f t="shared" si="26"/>
        <v>17216717</v>
      </c>
    </row>
    <row r="123" spans="3:22" s="124" customFormat="1" ht="26.45" hidden="1" customHeight="1" x14ac:dyDescent="0.3">
      <c r="C123" s="24" t="s">
        <v>342</v>
      </c>
      <c r="D123" s="24" t="s">
        <v>265</v>
      </c>
      <c r="E123" s="93" t="s">
        <v>266</v>
      </c>
      <c r="F123" s="25" t="s">
        <v>267</v>
      </c>
      <c r="G123" s="26">
        <f t="shared" si="22"/>
        <v>0</v>
      </c>
      <c r="H123" s="133"/>
      <c r="I123" s="28"/>
      <c r="J123" s="28"/>
      <c r="K123" s="133"/>
      <c r="L123" s="28">
        <f t="shared" si="24"/>
        <v>0</v>
      </c>
      <c r="M123" s="28"/>
      <c r="N123" s="28"/>
      <c r="O123" s="28"/>
      <c r="P123" s="28"/>
      <c r="Q123" s="28">
        <f t="shared" ref="Q123:Q124" si="27">SUM(M123)</f>
        <v>0</v>
      </c>
      <c r="R123" s="134"/>
      <c r="S123" s="94"/>
      <c r="T123" s="28">
        <f t="shared" si="26"/>
        <v>0</v>
      </c>
    </row>
    <row r="124" spans="3:22" s="23" customFormat="1" ht="27.75" customHeight="1" x14ac:dyDescent="0.3">
      <c r="C124" s="24" t="s">
        <v>343</v>
      </c>
      <c r="D124" s="24" t="s">
        <v>74</v>
      </c>
      <c r="E124" s="24" t="s">
        <v>65</v>
      </c>
      <c r="F124" s="37" t="s">
        <v>75</v>
      </c>
      <c r="G124" s="26">
        <f t="shared" si="22"/>
        <v>1000000</v>
      </c>
      <c r="H124" s="136">
        <v>1000000</v>
      </c>
      <c r="I124" s="29"/>
      <c r="J124" s="29"/>
      <c r="K124" s="137"/>
      <c r="L124" s="28">
        <f>SUM(N124,Q124)</f>
        <v>0</v>
      </c>
      <c r="M124" s="28"/>
      <c r="N124" s="29"/>
      <c r="O124" s="29"/>
      <c r="P124" s="29"/>
      <c r="Q124" s="28">
        <f t="shared" si="27"/>
        <v>0</v>
      </c>
      <c r="R124" s="138"/>
      <c r="S124" s="95"/>
      <c r="T124" s="28">
        <f t="shared" si="26"/>
        <v>1000000</v>
      </c>
    </row>
    <row r="125" spans="3:22" s="23" customFormat="1" ht="38.25" customHeight="1" x14ac:dyDescent="0.3">
      <c r="C125" s="24" t="s">
        <v>344</v>
      </c>
      <c r="D125" s="24" t="s">
        <v>269</v>
      </c>
      <c r="E125" s="24" t="s">
        <v>270</v>
      </c>
      <c r="F125" s="30" t="s">
        <v>271</v>
      </c>
      <c r="G125" s="26">
        <f t="shared" si="22"/>
        <v>0</v>
      </c>
      <c r="H125" s="139"/>
      <c r="I125" s="140"/>
      <c r="J125" s="140"/>
      <c r="K125" s="140"/>
      <c r="L125" s="141">
        <f>SUM(N125,Q125)</f>
        <v>778254</v>
      </c>
      <c r="M125" s="141"/>
      <c r="N125" s="140">
        <v>149760</v>
      </c>
      <c r="O125" s="140"/>
      <c r="P125" s="140"/>
      <c r="Q125" s="28">
        <v>628494</v>
      </c>
      <c r="R125" s="29"/>
      <c r="S125" s="29"/>
      <c r="T125" s="28">
        <f t="shared" si="26"/>
        <v>778254</v>
      </c>
    </row>
    <row r="126" spans="3:22" s="35" customFormat="1" ht="32.25" hidden="1" customHeight="1" x14ac:dyDescent="0.3">
      <c r="C126" s="31" t="s">
        <v>345</v>
      </c>
      <c r="D126" s="31" t="s">
        <v>77</v>
      </c>
      <c r="E126" s="31" t="s">
        <v>33</v>
      </c>
      <c r="F126" s="32" t="s">
        <v>78</v>
      </c>
      <c r="G126" s="26">
        <f t="shared" si="22"/>
        <v>0</v>
      </c>
      <c r="H126" s="142"/>
      <c r="I126" s="143"/>
      <c r="J126" s="143"/>
      <c r="K126" s="143"/>
      <c r="L126" s="144">
        <f>SUM(N126,Q126)</f>
        <v>0</v>
      </c>
      <c r="M126" s="144"/>
      <c r="N126" s="143"/>
      <c r="O126" s="143"/>
      <c r="P126" s="143"/>
      <c r="Q126" s="34"/>
      <c r="R126" s="90"/>
      <c r="S126" s="90"/>
      <c r="T126" s="34">
        <f t="shared" si="26"/>
        <v>0</v>
      </c>
    </row>
    <row r="127" spans="3:22" s="124" customFormat="1" ht="60.75" customHeight="1" x14ac:dyDescent="0.3">
      <c r="C127" s="17" t="s">
        <v>346</v>
      </c>
      <c r="D127" s="122"/>
      <c r="E127" s="122"/>
      <c r="F127" s="114" t="s">
        <v>347</v>
      </c>
      <c r="G127" s="85">
        <f t="shared" ref="G127:S127" si="28">SUM(G128)</f>
        <v>2601400</v>
      </c>
      <c r="H127" s="85">
        <f t="shared" si="28"/>
        <v>2601400</v>
      </c>
      <c r="I127" s="85">
        <f t="shared" si="28"/>
        <v>2076000</v>
      </c>
      <c r="J127" s="85">
        <f t="shared" si="28"/>
        <v>31813</v>
      </c>
      <c r="K127" s="85">
        <f t="shared" si="28"/>
        <v>0</v>
      </c>
      <c r="L127" s="85">
        <f t="shared" si="28"/>
        <v>0</v>
      </c>
      <c r="M127" s="85">
        <f t="shared" si="28"/>
        <v>0</v>
      </c>
      <c r="N127" s="85">
        <f t="shared" si="28"/>
        <v>0</v>
      </c>
      <c r="O127" s="85">
        <f t="shared" si="28"/>
        <v>0</v>
      </c>
      <c r="P127" s="85">
        <f t="shared" si="28"/>
        <v>0</v>
      </c>
      <c r="Q127" s="85">
        <f t="shared" si="28"/>
        <v>0</v>
      </c>
      <c r="R127" s="85">
        <f t="shared" si="28"/>
        <v>0</v>
      </c>
      <c r="S127" s="85">
        <f t="shared" si="28"/>
        <v>0</v>
      </c>
      <c r="T127" s="85">
        <f>SUM(L127,G127)</f>
        <v>2601400</v>
      </c>
      <c r="V127" s="22"/>
    </row>
    <row r="128" spans="3:22" s="124" customFormat="1" ht="59.25" customHeight="1" x14ac:dyDescent="0.3">
      <c r="C128" s="17" t="s">
        <v>348</v>
      </c>
      <c r="D128" s="122"/>
      <c r="E128" s="122"/>
      <c r="F128" s="114" t="s">
        <v>347</v>
      </c>
      <c r="G128" s="85">
        <f t="shared" ref="G128:T128" si="29">SUM(G129:G131)</f>
        <v>2601400</v>
      </c>
      <c r="H128" s="85">
        <f t="shared" si="29"/>
        <v>2601400</v>
      </c>
      <c r="I128" s="85">
        <f t="shared" si="29"/>
        <v>2076000</v>
      </c>
      <c r="J128" s="85">
        <f t="shared" si="29"/>
        <v>31813</v>
      </c>
      <c r="K128" s="85">
        <f t="shared" si="29"/>
        <v>0</v>
      </c>
      <c r="L128" s="85">
        <f t="shared" si="29"/>
        <v>0</v>
      </c>
      <c r="M128" s="85">
        <f t="shared" si="29"/>
        <v>0</v>
      </c>
      <c r="N128" s="85">
        <f t="shared" si="29"/>
        <v>0</v>
      </c>
      <c r="O128" s="85">
        <f t="shared" si="29"/>
        <v>0</v>
      </c>
      <c r="P128" s="85">
        <f t="shared" si="29"/>
        <v>0</v>
      </c>
      <c r="Q128" s="85">
        <f t="shared" si="29"/>
        <v>0</v>
      </c>
      <c r="R128" s="85">
        <f t="shared" si="29"/>
        <v>0</v>
      </c>
      <c r="S128" s="85">
        <f t="shared" si="29"/>
        <v>0</v>
      </c>
      <c r="T128" s="85">
        <f t="shared" si="29"/>
        <v>2601400</v>
      </c>
      <c r="V128" s="22">
        <f>SUM(G128,L128)</f>
        <v>2601400</v>
      </c>
    </row>
    <row r="129" spans="1:224" s="124" customFormat="1" ht="57.75" customHeight="1" x14ac:dyDescent="0.3">
      <c r="C129" s="24" t="s">
        <v>349</v>
      </c>
      <c r="D129" s="24" t="s">
        <v>30</v>
      </c>
      <c r="E129" s="24" t="s">
        <v>27</v>
      </c>
      <c r="F129" s="79" t="s">
        <v>277</v>
      </c>
      <c r="G129" s="26">
        <f>SUM(H129,K129)</f>
        <v>2601400</v>
      </c>
      <c r="H129" s="28">
        <v>2601400</v>
      </c>
      <c r="I129" s="28">
        <v>2076000</v>
      </c>
      <c r="J129" s="28">
        <v>31813</v>
      </c>
      <c r="K129" s="28"/>
      <c r="L129" s="26">
        <f>SUM(N129,Q129)</f>
        <v>0</v>
      </c>
      <c r="M129" s="28"/>
      <c r="N129" s="28"/>
      <c r="O129" s="28"/>
      <c r="P129" s="28"/>
      <c r="Q129" s="28"/>
      <c r="R129" s="28"/>
      <c r="S129" s="28"/>
      <c r="T129" s="28">
        <f t="shared" ref="T129:T131" si="30">SUM(G129,L129)</f>
        <v>2601400</v>
      </c>
      <c r="V129" s="22"/>
    </row>
    <row r="130" spans="1:224" s="145" customFormat="1" ht="36.75" hidden="1" customHeight="1" x14ac:dyDescent="0.3">
      <c r="C130" s="31" t="s">
        <v>350</v>
      </c>
      <c r="D130" s="31" t="s">
        <v>351</v>
      </c>
      <c r="E130" s="31" t="s">
        <v>320</v>
      </c>
      <c r="F130" s="77" t="s">
        <v>352</v>
      </c>
      <c r="G130" s="33">
        <f>SUM(H130,K130)</f>
        <v>0</v>
      </c>
      <c r="H130" s="34"/>
      <c r="I130" s="34"/>
      <c r="J130" s="34"/>
      <c r="K130" s="34"/>
      <c r="L130" s="33">
        <f>SUM(N130,Q130)</f>
        <v>0</v>
      </c>
      <c r="M130" s="34"/>
      <c r="N130" s="34"/>
      <c r="O130" s="34"/>
      <c r="P130" s="34"/>
      <c r="Q130" s="34"/>
      <c r="R130" s="34"/>
      <c r="S130" s="34"/>
      <c r="T130" s="34">
        <f t="shared" si="30"/>
        <v>0</v>
      </c>
      <c r="V130" s="146">
        <f>SUM(G130,L130)</f>
        <v>0</v>
      </c>
    </row>
    <row r="131" spans="1:224" s="145" customFormat="1" ht="13.5" hidden="1" customHeight="1" x14ac:dyDescent="0.3">
      <c r="C131" s="31" t="s">
        <v>353</v>
      </c>
      <c r="D131" s="31" t="s">
        <v>354</v>
      </c>
      <c r="E131" s="31" t="s">
        <v>320</v>
      </c>
      <c r="F131" s="77" t="s">
        <v>355</v>
      </c>
      <c r="G131" s="33">
        <f>SUM(H131,K131)</f>
        <v>0</v>
      </c>
      <c r="H131" s="34"/>
      <c r="I131" s="34"/>
      <c r="J131" s="34"/>
      <c r="K131" s="34"/>
      <c r="L131" s="33">
        <f>SUM(N131,Q131)</f>
        <v>0</v>
      </c>
      <c r="M131" s="34"/>
      <c r="N131" s="34"/>
      <c r="O131" s="34"/>
      <c r="P131" s="34"/>
      <c r="Q131" s="34"/>
      <c r="R131" s="34"/>
      <c r="S131" s="34"/>
      <c r="T131" s="34">
        <f t="shared" si="30"/>
        <v>0</v>
      </c>
      <c r="V131" s="146">
        <f>SUM(G131,L131)</f>
        <v>0</v>
      </c>
    </row>
    <row r="132" spans="1:224" s="124" customFormat="1" ht="44.25" customHeight="1" x14ac:dyDescent="0.3">
      <c r="C132" s="17" t="s">
        <v>356</v>
      </c>
      <c r="D132" s="17"/>
      <c r="E132" s="17"/>
      <c r="F132" s="84" t="s">
        <v>357</v>
      </c>
      <c r="G132" s="85">
        <f t="shared" ref="G132:T132" si="31">SUM(G133)</f>
        <v>350115248</v>
      </c>
      <c r="H132" s="85">
        <f t="shared" si="31"/>
        <v>303647700</v>
      </c>
      <c r="I132" s="85">
        <f t="shared" si="31"/>
        <v>7277500</v>
      </c>
      <c r="J132" s="85">
        <f t="shared" si="31"/>
        <v>65800</v>
      </c>
      <c r="K132" s="85">
        <f t="shared" si="31"/>
        <v>58000</v>
      </c>
      <c r="L132" s="85">
        <f t="shared" si="31"/>
        <v>0</v>
      </c>
      <c r="M132" s="85">
        <f t="shared" si="31"/>
        <v>0</v>
      </c>
      <c r="N132" s="85">
        <f t="shared" si="31"/>
        <v>0</v>
      </c>
      <c r="O132" s="85">
        <f t="shared" si="31"/>
        <v>0</v>
      </c>
      <c r="P132" s="85">
        <f t="shared" si="31"/>
        <v>0</v>
      </c>
      <c r="Q132" s="85">
        <f t="shared" si="31"/>
        <v>0</v>
      </c>
      <c r="R132" s="85">
        <f t="shared" si="31"/>
        <v>0</v>
      </c>
      <c r="S132" s="85">
        <f t="shared" si="31"/>
        <v>0</v>
      </c>
      <c r="T132" s="85">
        <f t="shared" si="31"/>
        <v>350115248</v>
      </c>
      <c r="V132" s="22"/>
      <c r="W132" s="22">
        <v>0</v>
      </c>
    </row>
    <row r="133" spans="1:224" s="124" customFormat="1" ht="41.25" customHeight="1" x14ac:dyDescent="0.3">
      <c r="C133" s="17" t="s">
        <v>358</v>
      </c>
      <c r="D133" s="17"/>
      <c r="E133" s="17"/>
      <c r="F133" s="84" t="s">
        <v>357</v>
      </c>
      <c r="G133" s="85">
        <f t="shared" ref="G133:T133" si="32">SUM(G134:G138)</f>
        <v>350115248</v>
      </c>
      <c r="H133" s="85">
        <f t="shared" si="32"/>
        <v>303647700</v>
      </c>
      <c r="I133" s="85">
        <f t="shared" si="32"/>
        <v>7277500</v>
      </c>
      <c r="J133" s="85">
        <f t="shared" si="32"/>
        <v>65800</v>
      </c>
      <c r="K133" s="85">
        <f t="shared" si="32"/>
        <v>58000</v>
      </c>
      <c r="L133" s="85">
        <f t="shared" si="32"/>
        <v>0</v>
      </c>
      <c r="M133" s="85">
        <f t="shared" si="32"/>
        <v>0</v>
      </c>
      <c r="N133" s="85">
        <f t="shared" si="32"/>
        <v>0</v>
      </c>
      <c r="O133" s="85">
        <f t="shared" si="32"/>
        <v>0</v>
      </c>
      <c r="P133" s="85">
        <f t="shared" si="32"/>
        <v>0</v>
      </c>
      <c r="Q133" s="85">
        <f t="shared" si="32"/>
        <v>0</v>
      </c>
      <c r="R133" s="85">
        <f t="shared" si="32"/>
        <v>0</v>
      </c>
      <c r="S133" s="85">
        <f t="shared" si="32"/>
        <v>0</v>
      </c>
      <c r="T133" s="85">
        <f t="shared" si="32"/>
        <v>350115248</v>
      </c>
      <c r="V133" s="52">
        <f>SUM(G133,L133)</f>
        <v>350115248</v>
      </c>
      <c r="W133" s="22">
        <v>0</v>
      </c>
    </row>
    <row r="134" spans="1:224" s="124" customFormat="1" ht="56.25" customHeight="1" x14ac:dyDescent="0.3">
      <c r="C134" s="24" t="s">
        <v>359</v>
      </c>
      <c r="D134" s="24" t="s">
        <v>30</v>
      </c>
      <c r="E134" s="24" t="s">
        <v>27</v>
      </c>
      <c r="F134" s="30" t="s">
        <v>31</v>
      </c>
      <c r="G134" s="26">
        <f>SUM(H134,K134)</f>
        <v>9103300</v>
      </c>
      <c r="H134" s="147">
        <v>9045300</v>
      </c>
      <c r="I134" s="147">
        <v>7277500</v>
      </c>
      <c r="J134" s="147">
        <v>65800</v>
      </c>
      <c r="K134" s="147">
        <v>58000</v>
      </c>
      <c r="L134" s="26">
        <f>SUM(N134,Q134)</f>
        <v>0</v>
      </c>
      <c r="M134" s="147"/>
      <c r="N134" s="147"/>
      <c r="O134" s="147"/>
      <c r="P134" s="147"/>
      <c r="Q134" s="147"/>
      <c r="R134" s="147"/>
      <c r="S134" s="147"/>
      <c r="T134" s="28">
        <f t="shared" ref="T134:T138" si="33">SUM(G134,L134)</f>
        <v>9103300</v>
      </c>
    </row>
    <row r="135" spans="1:224" s="151" customFormat="1" ht="24" hidden="1" customHeight="1" x14ac:dyDescent="0.3">
      <c r="A135" s="148"/>
      <c r="B135" s="148"/>
      <c r="C135" s="149" t="s">
        <v>360</v>
      </c>
      <c r="D135" s="149" t="s">
        <v>361</v>
      </c>
      <c r="E135" s="149" t="s">
        <v>34</v>
      </c>
      <c r="F135" s="115" t="s">
        <v>362</v>
      </c>
      <c r="G135" s="26"/>
      <c r="H135" s="26"/>
      <c r="I135" s="26"/>
      <c r="J135" s="26"/>
      <c r="K135" s="26"/>
      <c r="L135" s="26">
        <f>SUM(N135,Q135)</f>
        <v>0</v>
      </c>
      <c r="M135" s="150"/>
      <c r="N135" s="26"/>
      <c r="O135" s="26"/>
      <c r="P135" s="26"/>
      <c r="Q135" s="26"/>
      <c r="R135" s="26"/>
      <c r="S135" s="26"/>
      <c r="T135" s="28">
        <f t="shared" si="33"/>
        <v>0</v>
      </c>
      <c r="U135" s="124"/>
      <c r="V135" s="124"/>
      <c r="W135" s="124"/>
      <c r="X135" s="124"/>
      <c r="Y135" s="124"/>
      <c r="Z135" s="124"/>
      <c r="AA135" s="124"/>
      <c r="AB135" s="124"/>
      <c r="AC135" s="124"/>
      <c r="AD135" s="124"/>
      <c r="AE135" s="124"/>
      <c r="AF135" s="124"/>
      <c r="AG135" s="124"/>
      <c r="AH135" s="124"/>
      <c r="AI135" s="124"/>
      <c r="AJ135" s="124"/>
      <c r="AK135" s="124"/>
      <c r="AL135" s="124"/>
      <c r="AM135" s="124"/>
      <c r="AN135" s="124"/>
      <c r="AO135" s="124"/>
      <c r="AP135" s="124"/>
      <c r="AQ135" s="124"/>
      <c r="AR135" s="124"/>
      <c r="AS135" s="124"/>
      <c r="AT135" s="124"/>
      <c r="AU135" s="124"/>
      <c r="AV135" s="124"/>
      <c r="AW135" s="124"/>
      <c r="AX135" s="124"/>
      <c r="AY135" s="124"/>
      <c r="AZ135" s="124"/>
      <c r="BA135" s="124"/>
      <c r="BB135" s="124"/>
      <c r="BC135" s="124"/>
      <c r="BD135" s="124"/>
      <c r="BE135" s="124"/>
      <c r="BF135" s="124"/>
      <c r="BG135" s="124"/>
      <c r="BH135" s="124"/>
      <c r="BI135" s="124"/>
      <c r="BJ135" s="124"/>
      <c r="BK135" s="124"/>
      <c r="BL135" s="124"/>
      <c r="BM135" s="124"/>
      <c r="BN135" s="124"/>
      <c r="BO135" s="124"/>
      <c r="BP135" s="124"/>
      <c r="BQ135" s="124"/>
      <c r="BR135" s="124"/>
      <c r="BS135" s="124"/>
      <c r="BT135" s="124"/>
      <c r="BU135" s="124"/>
      <c r="BV135" s="124"/>
      <c r="BW135" s="124"/>
      <c r="BX135" s="124"/>
      <c r="BY135" s="124"/>
      <c r="BZ135" s="124"/>
      <c r="CA135" s="124"/>
      <c r="CB135" s="124"/>
      <c r="CC135" s="124"/>
      <c r="CD135" s="124"/>
      <c r="CE135" s="124"/>
      <c r="CF135" s="124"/>
      <c r="CG135" s="124"/>
      <c r="CH135" s="124"/>
      <c r="CI135" s="124"/>
      <c r="CJ135" s="124"/>
      <c r="CK135" s="124"/>
      <c r="CL135" s="124"/>
      <c r="CM135" s="124"/>
      <c r="CN135" s="124"/>
      <c r="CO135" s="124"/>
      <c r="CP135" s="124"/>
      <c r="CQ135" s="124"/>
      <c r="CR135" s="124"/>
      <c r="CS135" s="124"/>
      <c r="CT135" s="124"/>
      <c r="CU135" s="124"/>
      <c r="CV135" s="124"/>
      <c r="CW135" s="124"/>
      <c r="CX135" s="124"/>
      <c r="CY135" s="124"/>
      <c r="CZ135" s="124"/>
      <c r="DA135" s="124"/>
      <c r="DB135" s="124"/>
      <c r="DC135" s="124"/>
      <c r="DD135" s="124"/>
      <c r="DE135" s="124"/>
      <c r="DF135" s="124"/>
      <c r="DG135" s="124"/>
      <c r="DH135" s="124"/>
      <c r="DI135" s="124"/>
      <c r="DJ135" s="124"/>
      <c r="DK135" s="124"/>
      <c r="DL135" s="124"/>
      <c r="DM135" s="124"/>
      <c r="DN135" s="124"/>
      <c r="DO135" s="124"/>
      <c r="DP135" s="124"/>
      <c r="DQ135" s="124"/>
      <c r="DR135" s="124"/>
      <c r="DS135" s="124"/>
      <c r="DT135" s="124"/>
      <c r="DU135" s="124"/>
      <c r="DV135" s="124"/>
      <c r="DW135" s="124"/>
      <c r="DX135" s="124"/>
      <c r="DY135" s="124"/>
      <c r="DZ135" s="124"/>
      <c r="EA135" s="124"/>
      <c r="EB135" s="124"/>
      <c r="EC135" s="124"/>
      <c r="ED135" s="124"/>
      <c r="EE135" s="124"/>
      <c r="EF135" s="124"/>
      <c r="EG135" s="124"/>
      <c r="EH135" s="124"/>
      <c r="EI135" s="124"/>
      <c r="EJ135" s="124"/>
      <c r="EK135" s="124"/>
      <c r="EL135" s="124"/>
      <c r="EM135" s="124"/>
      <c r="EN135" s="124"/>
      <c r="EO135" s="124"/>
      <c r="EP135" s="124"/>
      <c r="EQ135" s="124"/>
      <c r="ER135" s="124"/>
      <c r="ES135" s="124"/>
      <c r="ET135" s="124"/>
      <c r="EU135" s="124"/>
      <c r="EV135" s="124"/>
      <c r="EW135" s="124"/>
      <c r="EX135" s="124"/>
      <c r="EY135" s="124"/>
      <c r="EZ135" s="124"/>
      <c r="FA135" s="124"/>
      <c r="FB135" s="124"/>
      <c r="FC135" s="124"/>
      <c r="FD135" s="124"/>
      <c r="FE135" s="124"/>
      <c r="FF135" s="124"/>
      <c r="FG135" s="124"/>
      <c r="FH135" s="124"/>
      <c r="FI135" s="124"/>
      <c r="FJ135" s="124"/>
      <c r="FK135" s="124"/>
      <c r="FL135" s="124"/>
      <c r="FM135" s="124"/>
      <c r="FN135" s="124"/>
      <c r="FO135" s="124"/>
      <c r="FP135" s="124"/>
      <c r="FQ135" s="124"/>
      <c r="FR135" s="124"/>
      <c r="FS135" s="124"/>
      <c r="FT135" s="124"/>
      <c r="FU135" s="124"/>
      <c r="FV135" s="124"/>
      <c r="FW135" s="124"/>
      <c r="FX135" s="124"/>
      <c r="FY135" s="124"/>
      <c r="FZ135" s="124"/>
      <c r="GA135" s="124"/>
      <c r="GB135" s="124"/>
      <c r="GC135" s="124"/>
      <c r="GD135" s="124"/>
      <c r="GE135" s="124"/>
      <c r="GF135" s="124"/>
      <c r="GG135" s="124"/>
      <c r="GH135" s="124"/>
      <c r="GI135" s="124"/>
      <c r="GJ135" s="124"/>
      <c r="GK135" s="124"/>
      <c r="GL135" s="124"/>
      <c r="GM135" s="124"/>
      <c r="GN135" s="124"/>
      <c r="GO135" s="124"/>
      <c r="GP135" s="124"/>
      <c r="GQ135" s="124"/>
      <c r="GR135" s="124"/>
      <c r="GS135" s="124"/>
      <c r="GT135" s="124"/>
      <c r="GU135" s="124"/>
      <c r="GV135" s="124"/>
      <c r="GW135" s="124"/>
      <c r="GX135" s="124"/>
      <c r="GY135" s="124"/>
      <c r="GZ135" s="124"/>
      <c r="HA135" s="124"/>
      <c r="HB135" s="124"/>
      <c r="HC135" s="124"/>
      <c r="HD135" s="124"/>
      <c r="HE135" s="124"/>
      <c r="HF135" s="124"/>
      <c r="HG135" s="124"/>
      <c r="HH135" s="124"/>
      <c r="HI135" s="124"/>
      <c r="HJ135" s="124"/>
      <c r="HK135" s="124"/>
      <c r="HL135" s="124"/>
      <c r="HM135" s="124"/>
      <c r="HN135" s="124"/>
      <c r="HO135" s="124"/>
      <c r="HP135" s="124"/>
    </row>
    <row r="136" spans="1:224" s="151" customFormat="1" ht="24" hidden="1" customHeight="1" x14ac:dyDescent="0.3">
      <c r="C136" s="24" t="s">
        <v>363</v>
      </c>
      <c r="D136" s="24" t="s">
        <v>364</v>
      </c>
      <c r="E136" s="24" t="s">
        <v>365</v>
      </c>
      <c r="F136" s="30" t="s">
        <v>366</v>
      </c>
      <c r="G136" s="26">
        <f>SUM(H136,K136)</f>
        <v>0</v>
      </c>
      <c r="H136" s="26"/>
      <c r="I136" s="26"/>
      <c r="J136" s="26"/>
      <c r="K136" s="26"/>
      <c r="L136" s="26">
        <f>SUM(N136,Q136)</f>
        <v>0</v>
      </c>
      <c r="M136" s="150"/>
      <c r="N136" s="26"/>
      <c r="O136" s="26"/>
      <c r="P136" s="26"/>
      <c r="Q136" s="26"/>
      <c r="R136" s="26"/>
      <c r="S136" s="26"/>
      <c r="T136" s="28">
        <f t="shared" si="33"/>
        <v>0</v>
      </c>
      <c r="U136" s="124"/>
      <c r="V136" s="124"/>
      <c r="W136" s="124"/>
      <c r="X136" s="124"/>
      <c r="Y136" s="124"/>
      <c r="Z136" s="124"/>
      <c r="AA136" s="124"/>
      <c r="AB136" s="124"/>
      <c r="AC136" s="124"/>
      <c r="AD136" s="124"/>
      <c r="AE136" s="124"/>
      <c r="AF136" s="124"/>
      <c r="AG136" s="124"/>
      <c r="AH136" s="124"/>
      <c r="AI136" s="124"/>
      <c r="AJ136" s="124"/>
      <c r="AK136" s="124"/>
      <c r="AL136" s="124"/>
      <c r="AM136" s="124"/>
      <c r="AN136" s="124"/>
      <c r="AO136" s="124"/>
      <c r="AP136" s="124"/>
      <c r="AQ136" s="124"/>
      <c r="AR136" s="124"/>
      <c r="AS136" s="124"/>
      <c r="AT136" s="124"/>
      <c r="AU136" s="124"/>
      <c r="AV136" s="124"/>
      <c r="AW136" s="124"/>
      <c r="AX136" s="124"/>
      <c r="AY136" s="124"/>
      <c r="AZ136" s="124"/>
      <c r="BA136" s="124"/>
      <c r="BB136" s="124"/>
      <c r="BC136" s="124"/>
      <c r="BD136" s="124"/>
      <c r="BE136" s="124"/>
      <c r="BF136" s="124"/>
      <c r="BG136" s="124"/>
      <c r="BH136" s="124"/>
      <c r="BI136" s="124"/>
      <c r="BJ136" s="124"/>
      <c r="BK136" s="124"/>
      <c r="BL136" s="124"/>
      <c r="BM136" s="124"/>
      <c r="BN136" s="124"/>
      <c r="BO136" s="124"/>
      <c r="BP136" s="124"/>
      <c r="BQ136" s="124"/>
      <c r="BR136" s="124"/>
      <c r="BS136" s="124"/>
      <c r="BT136" s="124"/>
      <c r="BU136" s="124"/>
      <c r="BV136" s="124"/>
      <c r="BW136" s="124"/>
      <c r="BX136" s="124"/>
      <c r="BY136" s="124"/>
      <c r="BZ136" s="124"/>
      <c r="CA136" s="124"/>
      <c r="CB136" s="124"/>
      <c r="CC136" s="124"/>
      <c r="CD136" s="124"/>
      <c r="CE136" s="124"/>
      <c r="CF136" s="124"/>
      <c r="CG136" s="124"/>
      <c r="CH136" s="124"/>
      <c r="CI136" s="124"/>
      <c r="CJ136" s="124"/>
      <c r="CK136" s="124"/>
      <c r="CL136" s="124"/>
      <c r="CM136" s="124"/>
      <c r="CN136" s="124"/>
      <c r="CO136" s="124"/>
      <c r="CP136" s="124"/>
      <c r="CQ136" s="124"/>
      <c r="CR136" s="124"/>
      <c r="CS136" s="124"/>
      <c r="CT136" s="124"/>
      <c r="CU136" s="124"/>
      <c r="CV136" s="124"/>
      <c r="CW136" s="124"/>
      <c r="CX136" s="124"/>
      <c r="CY136" s="124"/>
      <c r="CZ136" s="124"/>
      <c r="DA136" s="124"/>
      <c r="DB136" s="124"/>
      <c r="DC136" s="124"/>
      <c r="DD136" s="124"/>
      <c r="DE136" s="124"/>
      <c r="DF136" s="124"/>
      <c r="DG136" s="124"/>
      <c r="DH136" s="124"/>
      <c r="DI136" s="124"/>
      <c r="DJ136" s="124"/>
      <c r="DK136" s="124"/>
      <c r="DL136" s="124"/>
      <c r="DM136" s="124"/>
      <c r="DN136" s="124"/>
      <c r="DO136" s="124"/>
      <c r="DP136" s="124"/>
      <c r="DQ136" s="124"/>
      <c r="DR136" s="124"/>
      <c r="DS136" s="124"/>
      <c r="DT136" s="124"/>
      <c r="DU136" s="124"/>
      <c r="DV136" s="124"/>
      <c r="DW136" s="124"/>
      <c r="DX136" s="124"/>
      <c r="DY136" s="124"/>
      <c r="DZ136" s="124"/>
      <c r="EA136" s="124"/>
      <c r="EB136" s="124"/>
      <c r="EC136" s="124"/>
      <c r="ED136" s="124"/>
      <c r="EE136" s="124"/>
      <c r="EF136" s="124"/>
      <c r="EG136" s="124"/>
      <c r="EH136" s="124"/>
      <c r="EI136" s="124"/>
      <c r="EJ136" s="124"/>
      <c r="EK136" s="124"/>
      <c r="EL136" s="124"/>
      <c r="EM136" s="124"/>
      <c r="EN136" s="124"/>
      <c r="EO136" s="124"/>
      <c r="EP136" s="124"/>
      <c r="EQ136" s="124"/>
      <c r="ER136" s="124"/>
      <c r="ES136" s="124"/>
      <c r="ET136" s="124"/>
      <c r="EU136" s="124"/>
      <c r="EV136" s="124"/>
      <c r="EW136" s="124"/>
      <c r="EX136" s="124"/>
      <c r="EY136" s="124"/>
      <c r="EZ136" s="124"/>
      <c r="FA136" s="124"/>
      <c r="FB136" s="124"/>
      <c r="FC136" s="124"/>
      <c r="FD136" s="124"/>
      <c r="FE136" s="124"/>
      <c r="FF136" s="124"/>
      <c r="FG136" s="124"/>
      <c r="FH136" s="124"/>
      <c r="FI136" s="124"/>
      <c r="FJ136" s="124"/>
      <c r="FK136" s="124"/>
      <c r="FL136" s="124"/>
      <c r="FM136" s="124"/>
      <c r="FN136" s="124"/>
      <c r="FO136" s="124"/>
      <c r="FP136" s="124"/>
      <c r="FQ136" s="124"/>
      <c r="FR136" s="124"/>
      <c r="FS136" s="124"/>
      <c r="FT136" s="124"/>
      <c r="FU136" s="124"/>
      <c r="FV136" s="124"/>
      <c r="FW136" s="124"/>
      <c r="FX136" s="124"/>
      <c r="FY136" s="124"/>
      <c r="FZ136" s="124"/>
      <c r="GA136" s="124"/>
      <c r="GB136" s="124"/>
      <c r="GC136" s="124"/>
      <c r="GD136" s="124"/>
      <c r="GE136" s="124"/>
      <c r="GF136" s="124"/>
      <c r="GG136" s="124"/>
      <c r="GH136" s="124"/>
      <c r="GI136" s="124"/>
      <c r="GJ136" s="124"/>
      <c r="GK136" s="124"/>
      <c r="GL136" s="124"/>
      <c r="GM136" s="124"/>
      <c r="GN136" s="124"/>
      <c r="GO136" s="124"/>
      <c r="GP136" s="124"/>
      <c r="GQ136" s="124"/>
      <c r="GR136" s="124"/>
      <c r="GS136" s="124"/>
      <c r="GT136" s="124"/>
      <c r="GU136" s="124"/>
      <c r="GV136" s="124"/>
      <c r="GW136" s="124"/>
      <c r="GX136" s="124"/>
      <c r="GY136" s="124"/>
      <c r="GZ136" s="124"/>
      <c r="HA136" s="124"/>
      <c r="HB136" s="124"/>
      <c r="HC136" s="124"/>
      <c r="HD136" s="124"/>
      <c r="HE136" s="124"/>
      <c r="HF136" s="124"/>
      <c r="HG136" s="124"/>
      <c r="HH136" s="124"/>
      <c r="HI136" s="124"/>
      <c r="HJ136" s="124"/>
      <c r="HK136" s="124"/>
      <c r="HL136" s="124"/>
      <c r="HM136" s="124"/>
      <c r="HN136" s="124"/>
      <c r="HO136" s="124"/>
      <c r="HP136" s="124"/>
    </row>
    <row r="137" spans="1:224" s="124" customFormat="1" ht="27.75" customHeight="1" x14ac:dyDescent="0.3">
      <c r="C137" s="149" t="s">
        <v>367</v>
      </c>
      <c r="D137" s="24" t="s">
        <v>368</v>
      </c>
      <c r="E137" s="24" t="s">
        <v>34</v>
      </c>
      <c r="F137" s="30" t="s">
        <v>369</v>
      </c>
      <c r="G137" s="26">
        <v>46409548</v>
      </c>
      <c r="H137" s="26"/>
      <c r="I137" s="26"/>
      <c r="J137" s="26"/>
      <c r="K137" s="26"/>
      <c r="L137" s="28">
        <f t="shared" ref="L137" si="34">SUM(N137,Q137)</f>
        <v>0</v>
      </c>
      <c r="M137" s="150"/>
      <c r="N137" s="26"/>
      <c r="O137" s="26"/>
      <c r="P137" s="26"/>
      <c r="Q137" s="26"/>
      <c r="R137" s="26"/>
      <c r="S137" s="26"/>
      <c r="T137" s="28">
        <f t="shared" si="33"/>
        <v>46409548</v>
      </c>
    </row>
    <row r="138" spans="1:224" s="124" customFormat="1" ht="27" customHeight="1" x14ac:dyDescent="0.3">
      <c r="C138" s="24" t="s">
        <v>370</v>
      </c>
      <c r="D138" s="24" t="s">
        <v>371</v>
      </c>
      <c r="E138" s="24" t="s">
        <v>33</v>
      </c>
      <c r="F138" s="115" t="s">
        <v>372</v>
      </c>
      <c r="G138" s="28">
        <f>SUM(H138,K138)</f>
        <v>294602400</v>
      </c>
      <c r="H138" s="28">
        <v>294602400</v>
      </c>
      <c r="I138" s="152"/>
      <c r="J138" s="152"/>
      <c r="K138" s="152"/>
      <c r="L138" s="26">
        <f>SUM(N138,Q138)</f>
        <v>0</v>
      </c>
      <c r="M138" s="153"/>
      <c r="N138" s="152"/>
      <c r="O138" s="152"/>
      <c r="P138" s="152"/>
      <c r="Q138" s="152"/>
      <c r="R138" s="152"/>
      <c r="S138" s="152"/>
      <c r="T138" s="28">
        <f t="shared" si="33"/>
        <v>294602400</v>
      </c>
    </row>
    <row r="139" spans="1:224" s="124" customFormat="1" ht="41.25" customHeight="1" x14ac:dyDescent="0.3">
      <c r="C139" s="17" t="s">
        <v>373</v>
      </c>
      <c r="D139" s="17"/>
      <c r="E139" s="17"/>
      <c r="F139" s="84" t="s">
        <v>374</v>
      </c>
      <c r="G139" s="85">
        <f t="shared" ref="G139:T139" si="35">SUM(G140)</f>
        <v>6490152</v>
      </c>
      <c r="H139" s="85">
        <f t="shared" si="35"/>
        <v>6490152</v>
      </c>
      <c r="I139" s="85">
        <f t="shared" si="35"/>
        <v>5062100</v>
      </c>
      <c r="J139" s="85">
        <f t="shared" si="35"/>
        <v>52683</v>
      </c>
      <c r="K139" s="85">
        <f t="shared" si="35"/>
        <v>0</v>
      </c>
      <c r="L139" s="85">
        <f t="shared" si="35"/>
        <v>0</v>
      </c>
      <c r="M139" s="85">
        <f t="shared" si="35"/>
        <v>0</v>
      </c>
      <c r="N139" s="85">
        <f t="shared" si="35"/>
        <v>0</v>
      </c>
      <c r="O139" s="85">
        <f t="shared" si="35"/>
        <v>0</v>
      </c>
      <c r="P139" s="85">
        <f t="shared" si="35"/>
        <v>0</v>
      </c>
      <c r="Q139" s="85">
        <f t="shared" si="35"/>
        <v>0</v>
      </c>
      <c r="R139" s="85">
        <f t="shared" si="35"/>
        <v>0</v>
      </c>
      <c r="S139" s="85">
        <f t="shared" si="35"/>
        <v>0</v>
      </c>
      <c r="T139" s="85">
        <f t="shared" si="35"/>
        <v>6490152</v>
      </c>
      <c r="V139" s="22"/>
      <c r="W139" s="22">
        <v>0</v>
      </c>
    </row>
    <row r="140" spans="1:224" s="124" customFormat="1" ht="40.700000000000003" customHeight="1" x14ac:dyDescent="0.3">
      <c r="C140" s="17" t="s">
        <v>375</v>
      </c>
      <c r="D140" s="17"/>
      <c r="E140" s="17"/>
      <c r="F140" s="84" t="s">
        <v>374</v>
      </c>
      <c r="G140" s="85">
        <f>SUM(G141:G143)</f>
        <v>6490152</v>
      </c>
      <c r="H140" s="85">
        <f t="shared" ref="H140:S140" si="36">SUM(H141:H143)</f>
        <v>6490152</v>
      </c>
      <c r="I140" s="85">
        <f t="shared" si="36"/>
        <v>5062100</v>
      </c>
      <c r="J140" s="85">
        <f t="shared" si="36"/>
        <v>52683</v>
      </c>
      <c r="K140" s="85">
        <f t="shared" si="36"/>
        <v>0</v>
      </c>
      <c r="L140" s="85">
        <f t="shared" si="36"/>
        <v>0</v>
      </c>
      <c r="M140" s="85">
        <f t="shared" si="36"/>
        <v>0</v>
      </c>
      <c r="N140" s="85">
        <f t="shared" si="36"/>
        <v>0</v>
      </c>
      <c r="O140" s="85">
        <f t="shared" si="36"/>
        <v>0</v>
      </c>
      <c r="P140" s="85">
        <f t="shared" si="36"/>
        <v>0</v>
      </c>
      <c r="Q140" s="85">
        <f t="shared" si="36"/>
        <v>0</v>
      </c>
      <c r="R140" s="85">
        <f t="shared" si="36"/>
        <v>0</v>
      </c>
      <c r="S140" s="85">
        <f t="shared" si="36"/>
        <v>0</v>
      </c>
      <c r="T140" s="85">
        <f t="shared" ref="T140:T143" si="37">SUM(G140,L140)</f>
        <v>6490152</v>
      </c>
      <c r="V140" s="22">
        <f>SUM(G140,L140)</f>
        <v>6490152</v>
      </c>
      <c r="W140" s="22">
        <v>0</v>
      </c>
    </row>
    <row r="141" spans="1:224" s="124" customFormat="1" ht="57.75" customHeight="1" x14ac:dyDescent="0.3">
      <c r="C141" s="24" t="s">
        <v>376</v>
      </c>
      <c r="D141" s="24" t="s">
        <v>30</v>
      </c>
      <c r="E141" s="24" t="s">
        <v>27</v>
      </c>
      <c r="F141" s="30" t="s">
        <v>31</v>
      </c>
      <c r="G141" s="26">
        <f>SUM(H141,K141)</f>
        <v>6410152</v>
      </c>
      <c r="H141" s="28">
        <v>6410152</v>
      </c>
      <c r="I141" s="26">
        <v>5062100</v>
      </c>
      <c r="J141" s="26">
        <v>52683</v>
      </c>
      <c r="K141" s="152"/>
      <c r="L141" s="26"/>
      <c r="M141" s="153"/>
      <c r="N141" s="152"/>
      <c r="O141" s="152"/>
      <c r="P141" s="152"/>
      <c r="Q141" s="152"/>
      <c r="R141" s="152"/>
      <c r="S141" s="152"/>
      <c r="T141" s="28">
        <f t="shared" si="37"/>
        <v>6410152</v>
      </c>
    </row>
    <row r="142" spans="1:224" s="124" customFormat="1" ht="29.25" customHeight="1" x14ac:dyDescent="0.3">
      <c r="C142" s="24" t="s">
        <v>377</v>
      </c>
      <c r="D142" s="24" t="s">
        <v>33</v>
      </c>
      <c r="E142" s="24" t="s">
        <v>34</v>
      </c>
      <c r="F142" s="30" t="s">
        <v>35</v>
      </c>
      <c r="G142" s="26">
        <f t="shared" ref="G142:G143" si="38">SUM(H142,K142)</f>
        <v>80000</v>
      </c>
      <c r="H142" s="26">
        <v>80000</v>
      </c>
      <c r="I142" s="26"/>
      <c r="J142" s="26"/>
      <c r="K142" s="154"/>
      <c r="L142" s="26"/>
      <c r="M142" s="150"/>
      <c r="N142" s="154"/>
      <c r="O142" s="154"/>
      <c r="P142" s="154"/>
      <c r="Q142" s="154"/>
      <c r="R142" s="154"/>
      <c r="S142" s="154"/>
      <c r="T142" s="26">
        <f t="shared" si="37"/>
        <v>80000</v>
      </c>
    </row>
    <row r="143" spans="1:224" s="145" customFormat="1" ht="31.7" hidden="1" customHeight="1" x14ac:dyDescent="0.3">
      <c r="C143" s="45" t="s">
        <v>378</v>
      </c>
      <c r="D143" s="31" t="s">
        <v>74</v>
      </c>
      <c r="E143" s="45" t="s">
        <v>65</v>
      </c>
      <c r="F143" s="46" t="s">
        <v>75</v>
      </c>
      <c r="G143" s="33">
        <f t="shared" si="38"/>
        <v>0</v>
      </c>
      <c r="H143" s="33"/>
      <c r="I143" s="155"/>
      <c r="J143" s="155"/>
      <c r="K143" s="155"/>
      <c r="L143" s="33"/>
      <c r="M143" s="156"/>
      <c r="N143" s="155"/>
      <c r="O143" s="155"/>
      <c r="P143" s="155"/>
      <c r="Q143" s="155"/>
      <c r="R143" s="155"/>
      <c r="S143" s="155"/>
      <c r="T143" s="33">
        <f t="shared" si="37"/>
        <v>0</v>
      </c>
    </row>
    <row r="144" spans="1:224" s="157" customFormat="1" ht="32.25" customHeight="1" x14ac:dyDescent="0.3">
      <c r="C144" s="158" t="s">
        <v>379</v>
      </c>
      <c r="D144" s="158" t="s">
        <v>379</v>
      </c>
      <c r="E144" s="158" t="s">
        <v>379</v>
      </c>
      <c r="F144" s="159" t="s">
        <v>380</v>
      </c>
      <c r="G144" s="160">
        <f t="shared" ref="G144:T144" si="39">SUM(G13,G31,G58,G81,G97,G128,G133,G139)</f>
        <v>1353357069</v>
      </c>
      <c r="H144" s="160">
        <f t="shared" si="39"/>
        <v>1207039304</v>
      </c>
      <c r="I144" s="160">
        <f t="shared" si="39"/>
        <v>606977432</v>
      </c>
      <c r="J144" s="160">
        <f t="shared" si="39"/>
        <v>39763757</v>
      </c>
      <c r="K144" s="160">
        <f t="shared" si="39"/>
        <v>99908217</v>
      </c>
      <c r="L144" s="160">
        <f t="shared" si="39"/>
        <v>66046373</v>
      </c>
      <c r="M144" s="160">
        <f t="shared" si="39"/>
        <v>51280747</v>
      </c>
      <c r="N144" s="160">
        <f t="shared" si="39"/>
        <v>14126132</v>
      </c>
      <c r="O144" s="160">
        <f t="shared" si="39"/>
        <v>293354</v>
      </c>
      <c r="P144" s="160">
        <f t="shared" si="39"/>
        <v>52778</v>
      </c>
      <c r="Q144" s="160">
        <f t="shared" si="39"/>
        <v>51920241</v>
      </c>
      <c r="R144" s="161">
        <f t="shared" si="39"/>
        <v>0</v>
      </c>
      <c r="S144" s="161" t="e">
        <f t="shared" si="39"/>
        <v>#REF!</v>
      </c>
      <c r="T144" s="160">
        <f t="shared" si="39"/>
        <v>1419403442</v>
      </c>
      <c r="U144" s="162"/>
      <c r="V144" s="163">
        <f>SUM(V13,V31,V58,V81,V97,V128,V133,V140)</f>
        <v>1419403442</v>
      </c>
      <c r="W144" s="164">
        <f>SUM(G144,L144)</f>
        <v>1419403442</v>
      </c>
    </row>
    <row r="145" spans="4:28" ht="21.2" customHeight="1" x14ac:dyDescent="0.2">
      <c r="E145" s="165"/>
      <c r="F145" s="166"/>
      <c r="G145" s="167"/>
      <c r="H145" s="168"/>
      <c r="I145" s="169"/>
      <c r="J145" s="169"/>
      <c r="K145" s="169"/>
      <c r="L145" s="170"/>
      <c r="M145" s="170"/>
      <c r="N145" s="169"/>
      <c r="O145" s="169"/>
      <c r="P145" s="169"/>
      <c r="Q145" s="169"/>
      <c r="R145" s="169"/>
      <c r="S145" s="169"/>
      <c r="T145" s="168"/>
    </row>
    <row r="146" spans="4:28" s="176" customFormat="1" ht="24.75" customHeight="1" x14ac:dyDescent="0.3">
      <c r="D146" s="171"/>
      <c r="E146" s="172"/>
      <c r="F146" s="173" t="s">
        <v>381</v>
      </c>
      <c r="G146" s="174"/>
      <c r="H146" s="175"/>
      <c r="J146" s="177"/>
      <c r="K146" s="177" t="s">
        <v>382</v>
      </c>
    </row>
    <row r="147" spans="4:28" ht="6" customHeight="1" x14ac:dyDescent="0.3">
      <c r="E147" s="172"/>
      <c r="F147" s="174"/>
      <c r="G147" s="174"/>
      <c r="H147" s="175"/>
      <c r="I147" s="177"/>
      <c r="J147" s="177"/>
      <c r="K147" s="178"/>
      <c r="Q147" s="169"/>
      <c r="R147" s="169"/>
      <c r="W147" s="179"/>
      <c r="Y147" s="180"/>
      <c r="Z147" s="180"/>
      <c r="AA147" s="180"/>
      <c r="AB147" s="180"/>
    </row>
    <row r="148" spans="4:28" ht="21.2" customHeight="1" x14ac:dyDescent="0.3">
      <c r="E148" s="173"/>
      <c r="F148" s="174" t="s">
        <v>383</v>
      </c>
      <c r="G148" s="174"/>
      <c r="H148" s="175"/>
      <c r="I148" s="178"/>
      <c r="J148" s="177"/>
      <c r="K148" s="178"/>
      <c r="Y148" s="180"/>
      <c r="Z148" s="180"/>
      <c r="AA148" s="180"/>
      <c r="AB148" s="180"/>
    </row>
    <row r="149" spans="4:28" ht="5.25" customHeight="1" x14ac:dyDescent="0.3">
      <c r="E149" s="181"/>
      <c r="F149" s="182"/>
      <c r="G149" s="183"/>
      <c r="H149" s="184"/>
      <c r="I149" s="178"/>
      <c r="J149" s="178"/>
      <c r="K149" s="178"/>
      <c r="Y149" s="180"/>
      <c r="Z149" s="180"/>
      <c r="AA149" s="180"/>
      <c r="AB149" s="180"/>
    </row>
    <row r="150" spans="4:28" s="21" customFormat="1" ht="23.25" x14ac:dyDescent="0.3">
      <c r="E150" s="185"/>
      <c r="F150" s="174" t="s">
        <v>384</v>
      </c>
      <c r="G150" s="183"/>
      <c r="H150" s="184"/>
      <c r="I150" s="186"/>
      <c r="J150" s="178"/>
      <c r="K150" s="178"/>
      <c r="L150" s="5"/>
      <c r="M150" s="5"/>
      <c r="T150" s="4"/>
      <c r="V150" s="187"/>
      <c r="Y150" s="187"/>
      <c r="Z150" s="187"/>
      <c r="AA150" s="187"/>
      <c r="AB150" s="187"/>
    </row>
    <row r="151" spans="4:28" s="21" customFormat="1" ht="24.6" customHeight="1" x14ac:dyDescent="0.3">
      <c r="E151" s="165"/>
      <c r="F151" s="174" t="s">
        <v>385</v>
      </c>
      <c r="G151" s="183"/>
      <c r="H151" s="184"/>
      <c r="J151" s="178"/>
      <c r="L151" s="5"/>
      <c r="M151" s="5"/>
      <c r="T151" s="4"/>
      <c r="V151" s="187"/>
      <c r="Y151" s="187"/>
      <c r="Z151" s="187"/>
      <c r="AA151" s="187"/>
      <c r="AB151" s="187"/>
    </row>
    <row r="152" spans="4:28" s="21" customFormat="1" ht="20.25" customHeight="1" x14ac:dyDescent="0.3">
      <c r="E152" s="165"/>
      <c r="F152" s="188" t="s">
        <v>386</v>
      </c>
      <c r="G152" s="3"/>
      <c r="H152" s="4"/>
      <c r="K152" s="177" t="s">
        <v>387</v>
      </c>
      <c r="L152" s="5"/>
      <c r="M152" s="5"/>
      <c r="T152" s="4"/>
      <c r="V152" s="187"/>
      <c r="W152" s="189"/>
      <c r="Y152" s="187"/>
      <c r="Z152" s="187"/>
      <c r="AA152" s="187"/>
      <c r="AB152" s="187"/>
    </row>
    <row r="153" spans="4:28" ht="16.5" customHeight="1" x14ac:dyDescent="0.2">
      <c r="E153" s="165"/>
      <c r="V153" s="180"/>
      <c r="Y153" s="180"/>
      <c r="Z153" s="180"/>
      <c r="AA153" s="180"/>
      <c r="AB153" s="180"/>
    </row>
    <row r="154" spans="4:28" ht="22.7" hidden="1" customHeight="1" x14ac:dyDescent="0.3">
      <c r="E154" s="165"/>
      <c r="F154" s="190" t="s">
        <v>388</v>
      </c>
      <c r="G154" s="190"/>
      <c r="H154" s="190"/>
      <c r="I154" s="191"/>
      <c r="V154" s="192"/>
      <c r="Y154" s="180"/>
      <c r="Z154" s="180"/>
      <c r="AA154" s="180"/>
      <c r="AB154" s="180"/>
    </row>
    <row r="155" spans="4:28" ht="20.25" hidden="1" x14ac:dyDescent="0.3">
      <c r="E155" s="165"/>
      <c r="F155" s="190" t="s">
        <v>389</v>
      </c>
      <c r="G155" s="193"/>
      <c r="H155" s="193"/>
      <c r="I155" s="191"/>
      <c r="V155" s="180"/>
      <c r="Y155" s="180"/>
      <c r="Z155" s="180"/>
      <c r="AA155" s="180"/>
      <c r="AB155" s="180"/>
    </row>
    <row r="156" spans="4:28" ht="20.25" hidden="1" x14ac:dyDescent="0.3">
      <c r="E156" s="165"/>
      <c r="F156" s="183" t="s">
        <v>390</v>
      </c>
      <c r="G156" s="183"/>
      <c r="H156" s="183"/>
      <c r="I156" s="183"/>
      <c r="K156" s="183" t="s">
        <v>391</v>
      </c>
      <c r="V156" s="180"/>
      <c r="Y156" s="180"/>
      <c r="Z156" s="180"/>
      <c r="AA156" s="180"/>
      <c r="AB156" s="180"/>
    </row>
    <row r="157" spans="4:28" ht="12.75" hidden="1" customHeight="1" x14ac:dyDescent="0.2">
      <c r="E157" s="165"/>
      <c r="V157" s="180"/>
      <c r="Y157" s="180"/>
      <c r="Z157" s="180"/>
      <c r="AA157" s="180"/>
      <c r="AB157" s="180"/>
    </row>
    <row r="158" spans="4:28" ht="24.75" hidden="1" customHeight="1" x14ac:dyDescent="0.2">
      <c r="E158" s="165"/>
      <c r="F158" s="166"/>
      <c r="G158" s="167"/>
      <c r="H158" s="168"/>
      <c r="I158" s="169"/>
      <c r="J158" s="169"/>
      <c r="K158" s="169"/>
      <c r="L158" s="170"/>
      <c r="V158" s="180"/>
      <c r="W158" s="9"/>
      <c r="Y158" s="180"/>
      <c r="Z158" s="180"/>
      <c r="AA158" s="180"/>
      <c r="AB158" s="180"/>
    </row>
    <row r="159" spans="4:28" ht="28.5" hidden="1" customHeight="1" x14ac:dyDescent="0.35">
      <c r="E159" s="165"/>
      <c r="F159" s="185" t="s">
        <v>392</v>
      </c>
      <c r="G159" s="194"/>
      <c r="H159" s="195"/>
      <c r="I159" s="196"/>
      <c r="J159" s="197"/>
      <c r="K159" s="197" t="s">
        <v>393</v>
      </c>
      <c r="L159" s="196"/>
      <c r="V159" s="180"/>
      <c r="W159" s="9"/>
      <c r="Y159" s="180"/>
      <c r="Z159" s="180"/>
      <c r="AA159" s="180"/>
      <c r="AB159" s="180"/>
    </row>
    <row r="160" spans="4:28" ht="18" hidden="1" customHeight="1" x14ac:dyDescent="0.2">
      <c r="E160" s="165"/>
      <c r="V160" s="180"/>
      <c r="W160" s="9"/>
      <c r="Y160" s="180"/>
      <c r="Z160" s="180"/>
      <c r="AA160" s="180"/>
      <c r="AB160" s="180"/>
    </row>
    <row r="161" spans="5:28" ht="18" customHeight="1" x14ac:dyDescent="0.2">
      <c r="E161" s="165"/>
      <c r="V161" s="180"/>
      <c r="W161" s="9"/>
      <c r="Y161" s="180"/>
      <c r="Z161" s="180"/>
      <c r="AA161" s="180"/>
      <c r="AB161" s="180"/>
    </row>
    <row r="162" spans="5:28" s="48" customFormat="1" ht="18" hidden="1" customHeight="1" x14ac:dyDescent="0.2">
      <c r="E162" s="202"/>
      <c r="F162" s="203"/>
      <c r="G162" s="204"/>
      <c r="H162" s="205"/>
      <c r="L162" s="206"/>
      <c r="M162" s="206"/>
      <c r="T162" s="205"/>
      <c r="V162" s="207"/>
      <c r="W162" s="208"/>
      <c r="Y162" s="207"/>
      <c r="Z162" s="207"/>
      <c r="AA162" s="207"/>
      <c r="AB162" s="207"/>
    </row>
    <row r="163" spans="5:28" s="48" customFormat="1" ht="16.5" hidden="1" customHeight="1" x14ac:dyDescent="0.2">
      <c r="E163" s="202"/>
      <c r="F163" s="203"/>
      <c r="G163" s="204"/>
      <c r="H163" s="205"/>
      <c r="L163" s="206"/>
      <c r="M163" s="206"/>
      <c r="T163" s="205"/>
      <c r="V163" s="207"/>
      <c r="W163" s="208"/>
      <c r="Y163" s="207"/>
      <c r="Z163" s="207"/>
      <c r="AA163" s="207"/>
      <c r="AB163" s="207"/>
    </row>
    <row r="164" spans="5:28" s="48" customFormat="1" ht="21.75" hidden="1" customHeight="1" x14ac:dyDescent="0.3">
      <c r="E164" s="202"/>
      <c r="F164" s="203"/>
      <c r="G164" s="209">
        <f>SUM(G16:G19,G23:G29)</f>
        <v>42244767</v>
      </c>
      <c r="H164" s="209"/>
      <c r="I164" s="209"/>
      <c r="J164" s="209"/>
      <c r="K164" s="209">
        <f t="shared" ref="K164:S164" si="40">SUM(K16:K19,K23:K29)</f>
        <v>15750000</v>
      </c>
      <c r="L164" s="209">
        <f t="shared" si="40"/>
        <v>0</v>
      </c>
      <c r="M164" s="209">
        <f t="shared" si="40"/>
        <v>0</v>
      </c>
      <c r="N164" s="209">
        <f t="shared" si="40"/>
        <v>0</v>
      </c>
      <c r="O164" s="209">
        <f t="shared" si="40"/>
        <v>0</v>
      </c>
      <c r="P164" s="209">
        <f t="shared" si="40"/>
        <v>0</v>
      </c>
      <c r="Q164" s="209">
        <f t="shared" si="40"/>
        <v>0</v>
      </c>
      <c r="R164" s="209">
        <f t="shared" si="40"/>
        <v>0</v>
      </c>
      <c r="S164" s="209">
        <f t="shared" si="40"/>
        <v>0</v>
      </c>
      <c r="T164" s="209">
        <f>SUM(G164,L164)</f>
        <v>42244767</v>
      </c>
      <c r="V164" s="210"/>
      <c r="W164" s="210"/>
      <c r="X164" s="210"/>
      <c r="Y164" s="210"/>
      <c r="Z164" s="210"/>
      <c r="AA164" s="210"/>
      <c r="AB164" s="210"/>
    </row>
    <row r="165" spans="5:28" s="48" customFormat="1" ht="21.75" hidden="1" customHeight="1" x14ac:dyDescent="0.3">
      <c r="E165" s="202"/>
      <c r="F165" s="203"/>
      <c r="G165" s="209">
        <v>17745186</v>
      </c>
      <c r="H165" s="209"/>
      <c r="I165" s="209"/>
      <c r="J165" s="209"/>
      <c r="K165" s="209"/>
      <c r="L165" s="209"/>
      <c r="M165" s="209"/>
      <c r="N165" s="209"/>
      <c r="O165" s="209"/>
      <c r="P165" s="209"/>
      <c r="Q165" s="209"/>
      <c r="R165" s="209"/>
      <c r="S165" s="209"/>
      <c r="T165" s="209">
        <f t="shared" ref="T165:T170" si="41">SUM(G165,L165)</f>
        <v>17745186</v>
      </c>
      <c r="V165" s="210"/>
      <c r="W165" s="210"/>
      <c r="X165" s="210"/>
      <c r="Y165" s="210"/>
      <c r="Z165" s="210"/>
      <c r="AA165" s="210"/>
      <c r="AB165" s="210"/>
    </row>
    <row r="166" spans="5:28" s="48" customFormat="1" ht="22.5" hidden="1" customHeight="1" x14ac:dyDescent="0.3">
      <c r="E166" s="202"/>
      <c r="F166" s="203"/>
      <c r="G166" s="209">
        <f>SUM(G62:G69,G76)</f>
        <v>22751200</v>
      </c>
      <c r="H166" s="209"/>
      <c r="I166" s="209"/>
      <c r="J166" s="209"/>
      <c r="K166" s="209">
        <f t="shared" ref="K166:S166" si="42">SUM(K62:K69,K76)</f>
        <v>0</v>
      </c>
      <c r="L166" s="209">
        <f t="shared" si="42"/>
        <v>0</v>
      </c>
      <c r="M166" s="209">
        <f t="shared" si="42"/>
        <v>0</v>
      </c>
      <c r="N166" s="209">
        <f t="shared" si="42"/>
        <v>0</v>
      </c>
      <c r="O166" s="209">
        <f t="shared" si="42"/>
        <v>0</v>
      </c>
      <c r="P166" s="209">
        <f t="shared" si="42"/>
        <v>0</v>
      </c>
      <c r="Q166" s="209">
        <f t="shared" si="42"/>
        <v>0</v>
      </c>
      <c r="R166" s="209">
        <f t="shared" si="42"/>
        <v>0</v>
      </c>
      <c r="S166" s="209">
        <f t="shared" si="42"/>
        <v>0</v>
      </c>
      <c r="T166" s="209">
        <f t="shared" si="41"/>
        <v>22751200</v>
      </c>
      <c r="V166" s="207"/>
      <c r="Y166" s="207"/>
      <c r="Z166" s="207"/>
      <c r="AA166" s="207"/>
      <c r="AB166" s="207"/>
    </row>
    <row r="167" spans="5:28" s="48" customFormat="1" ht="18.75" hidden="1" x14ac:dyDescent="0.3">
      <c r="E167" s="202"/>
      <c r="F167" s="203"/>
      <c r="G167" s="209">
        <f>SUM(G84:G85,G89:G95)+2169070</f>
        <v>4543910</v>
      </c>
      <c r="H167" s="209"/>
      <c r="I167" s="209"/>
      <c r="J167" s="209"/>
      <c r="K167" s="209"/>
      <c r="L167" s="209">
        <f>SUM(L84:L85,L89:L95)</f>
        <v>40000</v>
      </c>
      <c r="M167" s="209">
        <f>SUM(M84:M85,M89:M95)</f>
        <v>0</v>
      </c>
      <c r="N167" s="209"/>
      <c r="O167" s="209"/>
      <c r="P167" s="209"/>
      <c r="Q167" s="209"/>
      <c r="R167" s="209">
        <f t="shared" ref="R167:S167" si="43">SUM(R84:R85,R89:R95)+2169070</f>
        <v>2169070</v>
      </c>
      <c r="S167" s="209">
        <f t="shared" si="43"/>
        <v>2169070</v>
      </c>
      <c r="T167" s="209">
        <f t="shared" si="41"/>
        <v>4583910</v>
      </c>
      <c r="V167" s="207"/>
      <c r="Y167" s="207"/>
      <c r="Z167" s="207"/>
      <c r="AA167" s="207"/>
      <c r="AB167" s="207"/>
    </row>
    <row r="168" spans="5:28" s="48" customFormat="1" ht="18.75" hidden="1" x14ac:dyDescent="0.3">
      <c r="E168" s="202"/>
      <c r="F168" s="203"/>
      <c r="G168" s="209">
        <f>SUM(G101:G125)</f>
        <v>82089217</v>
      </c>
      <c r="H168" s="209"/>
      <c r="I168" s="209"/>
      <c r="J168" s="209"/>
      <c r="K168" s="209"/>
      <c r="L168" s="209">
        <f t="shared" ref="L168:S168" si="44">SUM(L101:L125)</f>
        <v>51987763</v>
      </c>
      <c r="M168" s="209">
        <f t="shared" si="44"/>
        <v>51209509</v>
      </c>
      <c r="N168" s="209"/>
      <c r="O168" s="209"/>
      <c r="P168" s="209"/>
      <c r="Q168" s="209"/>
      <c r="R168" s="209">
        <f t="shared" si="44"/>
        <v>0</v>
      </c>
      <c r="S168" s="209">
        <f t="shared" si="44"/>
        <v>0</v>
      </c>
      <c r="T168" s="209">
        <f t="shared" si="41"/>
        <v>134076980</v>
      </c>
      <c r="V168" s="207"/>
      <c r="Y168" s="207"/>
      <c r="Z168" s="207"/>
      <c r="AA168" s="207"/>
      <c r="AB168" s="207"/>
    </row>
    <row r="169" spans="5:28" s="48" customFormat="1" ht="18.75" hidden="1" x14ac:dyDescent="0.3">
      <c r="E169" s="202"/>
      <c r="F169" s="203"/>
      <c r="G169" s="211">
        <f>SUM(G142)</f>
        <v>80000</v>
      </c>
      <c r="H169" s="211"/>
      <c r="I169" s="211"/>
      <c r="J169" s="211"/>
      <c r="K169" s="211">
        <f t="shared" ref="K169:S169" si="45">SUM(K142)</f>
        <v>0</v>
      </c>
      <c r="L169" s="211">
        <f t="shared" si="45"/>
        <v>0</v>
      </c>
      <c r="M169" s="211">
        <f t="shared" si="45"/>
        <v>0</v>
      </c>
      <c r="N169" s="211">
        <f t="shared" si="45"/>
        <v>0</v>
      </c>
      <c r="O169" s="211">
        <f t="shared" si="45"/>
        <v>0</v>
      </c>
      <c r="P169" s="211">
        <f t="shared" si="45"/>
        <v>0</v>
      </c>
      <c r="Q169" s="211">
        <f t="shared" si="45"/>
        <v>0</v>
      </c>
      <c r="R169" s="211">
        <f t="shared" si="45"/>
        <v>0</v>
      </c>
      <c r="S169" s="211">
        <f t="shared" si="45"/>
        <v>0</v>
      </c>
      <c r="T169" s="211">
        <f t="shared" si="41"/>
        <v>80000</v>
      </c>
      <c r="V169" s="207"/>
      <c r="Y169" s="207"/>
      <c r="Z169" s="207"/>
      <c r="AA169" s="207"/>
      <c r="AB169" s="207"/>
    </row>
    <row r="170" spans="5:28" s="48" customFormat="1" ht="37.5" hidden="1" customHeight="1" x14ac:dyDescent="0.3">
      <c r="E170" s="202"/>
      <c r="F170" s="203"/>
      <c r="G170" s="212">
        <f>SUM(G164:G169)</f>
        <v>169454280</v>
      </c>
      <c r="H170" s="212">
        <f t="shared" ref="H170:S170" si="46">SUM(H164:H169)</f>
        <v>0</v>
      </c>
      <c r="I170" s="212">
        <f t="shared" si="46"/>
        <v>0</v>
      </c>
      <c r="J170" s="212">
        <f t="shared" si="46"/>
        <v>0</v>
      </c>
      <c r="K170" s="212">
        <f t="shared" si="46"/>
        <v>15750000</v>
      </c>
      <c r="L170" s="212">
        <f t="shared" si="46"/>
        <v>52027763</v>
      </c>
      <c r="M170" s="212">
        <f t="shared" si="46"/>
        <v>51209509</v>
      </c>
      <c r="N170" s="212">
        <f t="shared" si="46"/>
        <v>0</v>
      </c>
      <c r="O170" s="212">
        <f t="shared" si="46"/>
        <v>0</v>
      </c>
      <c r="P170" s="212">
        <f t="shared" si="46"/>
        <v>0</v>
      </c>
      <c r="Q170" s="212">
        <f t="shared" si="46"/>
        <v>0</v>
      </c>
      <c r="R170" s="212">
        <f t="shared" si="46"/>
        <v>2169070</v>
      </c>
      <c r="S170" s="212">
        <f t="shared" si="46"/>
        <v>2169070</v>
      </c>
      <c r="T170" s="212">
        <f t="shared" si="41"/>
        <v>221482043</v>
      </c>
      <c r="Y170" s="207"/>
      <c r="Z170" s="207"/>
      <c r="AA170" s="207"/>
      <c r="AB170" s="207"/>
    </row>
    <row r="171" spans="5:28" s="48" customFormat="1" hidden="1" x14ac:dyDescent="0.2">
      <c r="E171" s="202"/>
      <c r="F171" s="203"/>
      <c r="G171" s="204"/>
      <c r="H171" s="205"/>
      <c r="L171" s="206"/>
      <c r="M171" s="206"/>
      <c r="T171" s="205"/>
      <c r="Y171" s="207"/>
      <c r="Z171" s="207"/>
      <c r="AA171" s="207"/>
      <c r="AB171" s="207"/>
    </row>
    <row r="172" spans="5:28" s="48" customFormat="1" hidden="1" x14ac:dyDescent="0.2">
      <c r="E172" s="202"/>
      <c r="F172" s="203"/>
      <c r="G172" s="204"/>
      <c r="H172" s="205"/>
      <c r="L172" s="206"/>
      <c r="M172" s="206"/>
      <c r="T172" s="205"/>
      <c r="Y172" s="207"/>
      <c r="Z172" s="207"/>
      <c r="AA172" s="207"/>
      <c r="AB172" s="207"/>
    </row>
    <row r="173" spans="5:28" s="48" customFormat="1" ht="18" hidden="1" customHeight="1" x14ac:dyDescent="0.2">
      <c r="E173" s="202"/>
      <c r="F173" s="203"/>
      <c r="G173" s="204"/>
      <c r="H173" s="205"/>
      <c r="L173" s="206"/>
      <c r="M173" s="206"/>
      <c r="T173" s="205"/>
    </row>
    <row r="174" spans="5:28" ht="12.75" customHeight="1" x14ac:dyDescent="0.2">
      <c r="E174" s="165"/>
    </row>
    <row r="175" spans="5:28" x14ac:dyDescent="0.2">
      <c r="E175" s="165"/>
    </row>
    <row r="176" spans="5:28" x14ac:dyDescent="0.2">
      <c r="E176" s="165"/>
    </row>
    <row r="177" spans="5:5" x14ac:dyDescent="0.2">
      <c r="E177" s="165"/>
    </row>
    <row r="178" spans="5:5" ht="12.75" customHeight="1" x14ac:dyDescent="0.2">
      <c r="E178" s="165"/>
    </row>
    <row r="179" spans="5:5" x14ac:dyDescent="0.2">
      <c r="E179" s="165"/>
    </row>
    <row r="180" spans="5:5" x14ac:dyDescent="0.2">
      <c r="E180" s="165"/>
    </row>
    <row r="181" spans="5:5" x14ac:dyDescent="0.2">
      <c r="E181" s="165"/>
    </row>
    <row r="182" spans="5:5" ht="12.75" customHeight="1" x14ac:dyDescent="0.2">
      <c r="E182" s="165"/>
    </row>
    <row r="183" spans="5:5" x14ac:dyDescent="0.2">
      <c r="E183" s="165"/>
    </row>
    <row r="184" spans="5:5" x14ac:dyDescent="0.2">
      <c r="E184" s="165"/>
    </row>
    <row r="185" spans="5:5" x14ac:dyDescent="0.2">
      <c r="E185" s="165"/>
    </row>
    <row r="186" spans="5:5" ht="12.75" customHeight="1" x14ac:dyDescent="0.2">
      <c r="E186" s="165"/>
    </row>
    <row r="187" spans="5:5" x14ac:dyDescent="0.2">
      <c r="E187" s="165"/>
    </row>
    <row r="188" spans="5:5" x14ac:dyDescent="0.2">
      <c r="E188" s="165"/>
    </row>
    <row r="189" spans="5:5" x14ac:dyDescent="0.2">
      <c r="E189" s="165"/>
    </row>
    <row r="190" spans="5:5" ht="12.75" customHeight="1" x14ac:dyDescent="0.2">
      <c r="E190" s="165"/>
    </row>
    <row r="191" spans="5:5" x14ac:dyDescent="0.2">
      <c r="E191" s="165"/>
    </row>
    <row r="192" spans="5:5" x14ac:dyDescent="0.2">
      <c r="E192" s="165"/>
    </row>
    <row r="193" spans="5:5" x14ac:dyDescent="0.2">
      <c r="E193" s="165"/>
    </row>
    <row r="194" spans="5:5" ht="12.75" customHeight="1" x14ac:dyDescent="0.2">
      <c r="E194" s="165"/>
    </row>
    <row r="195" spans="5:5" x14ac:dyDescent="0.2">
      <c r="E195" s="165"/>
    </row>
    <row r="196" spans="5:5" x14ac:dyDescent="0.2">
      <c r="E196" s="165"/>
    </row>
    <row r="197" spans="5:5" x14ac:dyDescent="0.2">
      <c r="E197" s="165"/>
    </row>
    <row r="198" spans="5:5" ht="12.75" customHeight="1" x14ac:dyDescent="0.2">
      <c r="E198" s="165"/>
    </row>
    <row r="199" spans="5:5" x14ac:dyDescent="0.2">
      <c r="E199" s="165"/>
    </row>
    <row r="200" spans="5:5" x14ac:dyDescent="0.2">
      <c r="E200" s="165"/>
    </row>
    <row r="201" spans="5:5" x14ac:dyDescent="0.2">
      <c r="E201" s="165"/>
    </row>
    <row r="202" spans="5:5" ht="12.75" customHeight="1" x14ac:dyDescent="0.2">
      <c r="E202" s="165"/>
    </row>
    <row r="203" spans="5:5" x14ac:dyDescent="0.2">
      <c r="E203" s="165"/>
    </row>
    <row r="204" spans="5:5" x14ac:dyDescent="0.2">
      <c r="E204" s="165"/>
    </row>
    <row r="205" spans="5:5" x14ac:dyDescent="0.2">
      <c r="E205" s="165"/>
    </row>
    <row r="206" spans="5:5" ht="12.75" customHeight="1" x14ac:dyDescent="0.2">
      <c r="E206" s="165"/>
    </row>
    <row r="207" spans="5:5" x14ac:dyDescent="0.2">
      <c r="E207" s="165"/>
    </row>
    <row r="208" spans="5:5" x14ac:dyDescent="0.2">
      <c r="E208" s="165"/>
    </row>
    <row r="209" spans="5:5" x14ac:dyDescent="0.2">
      <c r="E209" s="165"/>
    </row>
    <row r="210" spans="5:5" ht="12.75" customHeight="1" x14ac:dyDescent="0.2">
      <c r="E210" s="165"/>
    </row>
    <row r="211" spans="5:5" x14ac:dyDescent="0.2">
      <c r="E211" s="165"/>
    </row>
    <row r="212" spans="5:5" x14ac:dyDescent="0.2">
      <c r="E212" s="165"/>
    </row>
    <row r="213" spans="5:5" x14ac:dyDescent="0.2">
      <c r="E213" s="165"/>
    </row>
    <row r="214" spans="5:5" ht="12.75" customHeight="1" x14ac:dyDescent="0.2">
      <c r="E214" s="165"/>
    </row>
    <row r="215" spans="5:5" x14ac:dyDescent="0.2">
      <c r="E215" s="165"/>
    </row>
    <row r="216" spans="5:5" x14ac:dyDescent="0.2">
      <c r="E216" s="165"/>
    </row>
    <row r="217" spans="5:5" x14ac:dyDescent="0.2">
      <c r="E217" s="165"/>
    </row>
    <row r="218" spans="5:5" ht="12.75" customHeight="1" x14ac:dyDescent="0.2">
      <c r="E218" s="165"/>
    </row>
    <row r="219" spans="5:5" x14ac:dyDescent="0.2">
      <c r="E219" s="165"/>
    </row>
    <row r="220" spans="5:5" x14ac:dyDescent="0.2">
      <c r="E220" s="165"/>
    </row>
    <row r="221" spans="5:5" x14ac:dyDescent="0.2">
      <c r="E221" s="165"/>
    </row>
    <row r="222" spans="5:5" ht="12.75" customHeight="1" x14ac:dyDescent="0.2">
      <c r="E222" s="165"/>
    </row>
    <row r="223" spans="5:5" x14ac:dyDescent="0.2">
      <c r="E223" s="165"/>
    </row>
    <row r="224" spans="5:5" x14ac:dyDescent="0.2">
      <c r="E224" s="165"/>
    </row>
    <row r="225" spans="5:5" x14ac:dyDescent="0.2">
      <c r="E225" s="165"/>
    </row>
    <row r="226" spans="5:5" ht="12.75" customHeight="1" x14ac:dyDescent="0.2">
      <c r="E226" s="165"/>
    </row>
    <row r="227" spans="5:5" x14ac:dyDescent="0.2">
      <c r="E227" s="165"/>
    </row>
    <row r="228" spans="5:5" x14ac:dyDescent="0.2">
      <c r="E228" s="165"/>
    </row>
    <row r="229" spans="5:5" x14ac:dyDescent="0.2">
      <c r="E229" s="165"/>
    </row>
    <row r="230" spans="5:5" ht="12.75" customHeight="1" x14ac:dyDescent="0.2">
      <c r="E230" s="165"/>
    </row>
    <row r="231" spans="5:5" x14ac:dyDescent="0.2">
      <c r="E231" s="165"/>
    </row>
    <row r="232" spans="5:5" x14ac:dyDescent="0.2">
      <c r="E232" s="165"/>
    </row>
    <row r="233" spans="5:5" x14ac:dyDescent="0.2">
      <c r="E233" s="165"/>
    </row>
    <row r="234" spans="5:5" ht="12.75" customHeight="1" x14ac:dyDescent="0.2">
      <c r="E234" s="165"/>
    </row>
    <row r="235" spans="5:5" x14ac:dyDescent="0.2">
      <c r="E235" s="165"/>
    </row>
    <row r="236" spans="5:5" x14ac:dyDescent="0.2">
      <c r="E236" s="165"/>
    </row>
    <row r="237" spans="5:5" x14ac:dyDescent="0.2">
      <c r="E237" s="165"/>
    </row>
    <row r="238" spans="5:5" ht="12.75" customHeight="1" x14ac:dyDescent="0.2">
      <c r="E238" s="165"/>
    </row>
    <row r="239" spans="5:5" x14ac:dyDescent="0.2">
      <c r="E239" s="165"/>
    </row>
    <row r="240" spans="5:5" x14ac:dyDescent="0.2">
      <c r="E240" s="165"/>
    </row>
    <row r="241" spans="5:5" x14ac:dyDescent="0.2">
      <c r="E241" s="165"/>
    </row>
    <row r="242" spans="5:5" ht="12.75" customHeight="1" x14ac:dyDescent="0.2">
      <c r="E242" s="165"/>
    </row>
    <row r="243" spans="5:5" x14ac:dyDescent="0.2">
      <c r="E243" s="165"/>
    </row>
    <row r="244" spans="5:5" x14ac:dyDescent="0.2">
      <c r="E244" s="165"/>
    </row>
    <row r="245" spans="5:5" x14ac:dyDescent="0.2">
      <c r="E245" s="165"/>
    </row>
    <row r="246" spans="5:5" ht="12.75" customHeight="1" x14ac:dyDescent="0.2">
      <c r="E246" s="165"/>
    </row>
    <row r="247" spans="5:5" x14ac:dyDescent="0.2">
      <c r="E247" s="165"/>
    </row>
    <row r="248" spans="5:5" x14ac:dyDescent="0.2">
      <c r="E248" s="165"/>
    </row>
    <row r="249" spans="5:5" x14ac:dyDescent="0.2">
      <c r="E249" s="165"/>
    </row>
    <row r="250" spans="5:5" ht="12.75" customHeight="1" x14ac:dyDescent="0.2">
      <c r="E250" s="165"/>
    </row>
    <row r="251" spans="5:5" x14ac:dyDescent="0.2">
      <c r="E251" s="165"/>
    </row>
    <row r="252" spans="5:5" x14ac:dyDescent="0.2">
      <c r="E252" s="165"/>
    </row>
    <row r="253" spans="5:5" x14ac:dyDescent="0.2">
      <c r="E253" s="165"/>
    </row>
    <row r="254" spans="5:5" ht="12.75" customHeight="1" x14ac:dyDescent="0.2">
      <c r="E254" s="165"/>
    </row>
    <row r="255" spans="5:5" x14ac:dyDescent="0.2">
      <c r="E255" s="165"/>
    </row>
    <row r="256" spans="5:5" x14ac:dyDescent="0.2">
      <c r="E256" s="165"/>
    </row>
    <row r="257" spans="5:5" x14ac:dyDescent="0.2">
      <c r="E257" s="165"/>
    </row>
    <row r="258" spans="5:5" ht="12.75" customHeight="1" x14ac:dyDescent="0.2">
      <c r="E258" s="165"/>
    </row>
    <row r="259" spans="5:5" x14ac:dyDescent="0.2">
      <c r="E259" s="165"/>
    </row>
    <row r="260" spans="5:5" x14ac:dyDescent="0.2">
      <c r="E260" s="165"/>
    </row>
    <row r="261" spans="5:5" x14ac:dyDescent="0.2">
      <c r="E261" s="165"/>
    </row>
    <row r="262" spans="5:5" ht="12.75" customHeight="1" x14ac:dyDescent="0.2">
      <c r="E262" s="165"/>
    </row>
    <row r="263" spans="5:5" x14ac:dyDescent="0.2">
      <c r="E263" s="165"/>
    </row>
    <row r="264" spans="5:5" x14ac:dyDescent="0.2">
      <c r="E264" s="165"/>
    </row>
    <row r="265" spans="5:5" x14ac:dyDescent="0.2">
      <c r="E265" s="165"/>
    </row>
    <row r="266" spans="5:5" ht="12.75" customHeight="1" x14ac:dyDescent="0.2">
      <c r="E266" s="165"/>
    </row>
    <row r="267" spans="5:5" x14ac:dyDescent="0.2">
      <c r="E267" s="165"/>
    </row>
    <row r="268" spans="5:5" x14ac:dyDescent="0.2">
      <c r="E268" s="165"/>
    </row>
    <row r="269" spans="5:5" x14ac:dyDescent="0.2">
      <c r="E269" s="165"/>
    </row>
    <row r="270" spans="5:5" ht="12.75" customHeight="1" x14ac:dyDescent="0.2">
      <c r="E270" s="165"/>
    </row>
    <row r="271" spans="5:5" x14ac:dyDescent="0.2">
      <c r="E271" s="165"/>
    </row>
    <row r="272" spans="5:5" x14ac:dyDescent="0.2">
      <c r="E272" s="165"/>
    </row>
    <row r="273" spans="5:5" x14ac:dyDescent="0.2">
      <c r="E273" s="165"/>
    </row>
    <row r="274" spans="5:5" ht="12.75" customHeight="1" x14ac:dyDescent="0.2">
      <c r="E274" s="165"/>
    </row>
    <row r="275" spans="5:5" x14ac:dyDescent="0.2">
      <c r="E275" s="165"/>
    </row>
    <row r="276" spans="5:5" x14ac:dyDescent="0.2">
      <c r="E276" s="165"/>
    </row>
    <row r="277" spans="5:5" x14ac:dyDescent="0.2">
      <c r="E277" s="165"/>
    </row>
    <row r="278" spans="5:5" ht="12.75" customHeight="1" x14ac:dyDescent="0.2">
      <c r="E278" s="165"/>
    </row>
    <row r="279" spans="5:5" x14ac:dyDescent="0.2">
      <c r="E279" s="165"/>
    </row>
    <row r="280" spans="5:5" x14ac:dyDescent="0.2">
      <c r="E280" s="165"/>
    </row>
    <row r="281" spans="5:5" x14ac:dyDescent="0.2">
      <c r="E281" s="165"/>
    </row>
    <row r="282" spans="5:5" ht="12.75" customHeight="1" x14ac:dyDescent="0.2">
      <c r="E282" s="165"/>
    </row>
    <row r="283" spans="5:5" x14ac:dyDescent="0.2">
      <c r="E283" s="165"/>
    </row>
    <row r="284" spans="5:5" x14ac:dyDescent="0.2">
      <c r="E284" s="165"/>
    </row>
    <row r="285" spans="5:5" x14ac:dyDescent="0.2">
      <c r="E285" s="165"/>
    </row>
    <row r="286" spans="5:5" ht="12.75" customHeight="1" x14ac:dyDescent="0.2">
      <c r="E286" s="165"/>
    </row>
    <row r="287" spans="5:5" x14ac:dyDescent="0.2">
      <c r="E287" s="165"/>
    </row>
    <row r="288" spans="5:5" x14ac:dyDescent="0.2">
      <c r="E288" s="165"/>
    </row>
    <row r="289" spans="5:5" x14ac:dyDescent="0.2">
      <c r="E289" s="165"/>
    </row>
    <row r="290" spans="5:5" ht="12.75" customHeight="1" x14ac:dyDescent="0.2">
      <c r="E290" s="165"/>
    </row>
    <row r="291" spans="5:5" x14ac:dyDescent="0.2">
      <c r="E291" s="165"/>
    </row>
    <row r="292" spans="5:5" x14ac:dyDescent="0.2">
      <c r="E292" s="165"/>
    </row>
    <row r="293" spans="5:5" x14ac:dyDescent="0.2">
      <c r="E293" s="165"/>
    </row>
    <row r="294" spans="5:5" ht="12.75" customHeight="1" x14ac:dyDescent="0.2">
      <c r="E294" s="165"/>
    </row>
    <row r="295" spans="5:5" x14ac:dyDescent="0.2">
      <c r="E295" s="165"/>
    </row>
    <row r="296" spans="5:5" x14ac:dyDescent="0.2">
      <c r="E296" s="165"/>
    </row>
    <row r="297" spans="5:5" x14ac:dyDescent="0.2">
      <c r="E297" s="165"/>
    </row>
    <row r="298" spans="5:5" ht="12.75" customHeight="1" x14ac:dyDescent="0.2">
      <c r="E298" s="165"/>
    </row>
    <row r="299" spans="5:5" x14ac:dyDescent="0.2">
      <c r="E299" s="165"/>
    </row>
  </sheetData>
  <mergeCells count="24">
    <mergeCell ref="J9:J10"/>
    <mergeCell ref="O9:O10"/>
    <mergeCell ref="F7:F10"/>
    <mergeCell ref="C4:D4"/>
    <mergeCell ref="C5:D5"/>
    <mergeCell ref="C7:C10"/>
    <mergeCell ref="D7:D10"/>
    <mergeCell ref="E7:E10"/>
    <mergeCell ref="P9:P10"/>
    <mergeCell ref="R9:R10"/>
    <mergeCell ref="G7:K7"/>
    <mergeCell ref="L7:S7"/>
    <mergeCell ref="T7:T10"/>
    <mergeCell ref="G8:G10"/>
    <mergeCell ref="H8:H10"/>
    <mergeCell ref="I8:J8"/>
    <mergeCell ref="K8:K10"/>
    <mergeCell ref="L8:L10"/>
    <mergeCell ref="M8:M10"/>
    <mergeCell ref="N8:N10"/>
    <mergeCell ref="O8:P8"/>
    <mergeCell ref="Q8:Q10"/>
    <mergeCell ref="R8:S8"/>
    <mergeCell ref="I9:I10"/>
  </mergeCells>
  <pageMargins left="0.19685039370078741" right="0.19685039370078741" top="0.98425196850393704" bottom="0.31496062992125984" header="0" footer="0"/>
  <pageSetup paperSize="9" scale="55" orientation="landscape" r:id="rId1"/>
  <headerFooter differentFirst="1" alignWithMargins="0">
    <oddHeader xml:space="preserve">&amp;C&amp;P&amp;RПродовження додатку 3
</oddHeader>
  </headerFooter>
  <rowBreaks count="5" manualBreakCount="5">
    <brk id="27" min="1" max="19" man="1"/>
    <brk id="41" min="1" max="19" man="1"/>
    <brk id="84" min="1" max="19" man="1"/>
    <brk id="103" min="1" max="19" man="1"/>
    <brk id="131" min="1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дод3 </vt:lpstr>
      <vt:lpstr>'дод3 '!Заголовки_для_печати</vt:lpstr>
      <vt:lpstr>'дод3 '!Область_печати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Петрина Вера</dc:creator>
  <cp:lastModifiedBy>Петрина Вера</cp:lastModifiedBy>
  <cp:lastPrinted>2026-03-26T10:38:21Z</cp:lastPrinted>
  <dcterms:created xsi:type="dcterms:W3CDTF">2025-12-12T12:07:35Z</dcterms:created>
  <dcterms:modified xsi:type="dcterms:W3CDTF">2026-03-26T10:41:22Z</dcterms:modified>
</cp:coreProperties>
</file>